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93DC67FC-AEFF-4850-BAF7-34F4B2D56A9D}" xr6:coauthVersionLast="47" xr6:coauthVersionMax="47" xr10:uidLastSave="{00000000-0000-0000-0000-000000000000}"/>
  <bookViews>
    <workbookView xWindow="-98" yWindow="-98" windowWidth="28996" windowHeight="15796" xr2:uid="{E479D8FA-7E16-44B2-9765-6771CFC03825}"/>
  </bookViews>
  <sheets>
    <sheet name="Sheet1" sheetId="1" r:id="rId1"/>
  </sheets>
  <definedNames>
    <definedName name="_xlnm.Print_Area" localSheetId="0">Sheet1!$A$1:$H$72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7" i="1"/>
  <c r="J27" i="1"/>
  <c r="J31" i="1"/>
  <c r="J35" i="1"/>
  <c r="J40" i="1"/>
  <c r="J52" i="1"/>
  <c r="J62" i="1"/>
  <c r="J68" i="1"/>
  <c r="J75" i="1"/>
  <c r="J76" i="1"/>
  <c r="J77" i="1"/>
</calcChain>
</file>

<file path=xl/sharedStrings.xml><?xml version="1.0" encoding="utf-8"?>
<sst xmlns="http://schemas.openxmlformats.org/spreadsheetml/2006/main" count="269" uniqueCount="173">
  <si>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</si>
  <si>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</si>
  <si>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</si>
  <si>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</si>
  <si>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</si>
  <si>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</si>
  <si>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</si>
  <si>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</si>
  <si>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</si>
  <si>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</si>
  <si>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</si>
  <si>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</si>
  <si>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</si>
  <si>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</si>
  <si>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</si>
  <si>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M8 TYPE-T NYLOC NUT</t>
  </si>
  <si>
    <t>01</t>
  </si>
  <si>
    <t>BZP</t>
  </si>
  <si>
    <t>(464631)</t>
  </si>
  <si>
    <t>M6x10LG POZI PAN HEAD SCREW</t>
  </si>
  <si>
    <t>ITEM LETTER</t>
  </si>
  <si>
    <t>1.1.1</t>
  </si>
  <si>
    <t>1.1.2</t>
  </si>
  <si>
    <t>TRANSPARENT</t>
  </si>
  <si>
    <t>PLAIN 0.04mm THK POLYETHYLENE SLEEVE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</si>
  <si>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</si>
  <si>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</si>
  <si>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</si>
  <si>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</si>
  <si>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</si>
  <si>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</si>
  <si>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</si>
  <si>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</si>
  <si>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</si>
  <si>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</si>
  <si>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M4x30LG POZI PAN HEAD SCREW</t>
  </si>
  <si>
    <t>M6x30LG POZI PAN HEAD SCREW</t>
  </si>
  <si>
    <t>BAGGED VESA ADAPTERS</t>
  </si>
  <si>
    <t>M4x16LG POZI PAN HEAD SCREW</t>
  </si>
  <si>
    <t>T2</t>
  </si>
  <si>
    <t>T3</t>
  </si>
  <si>
    <t>T5</t>
  </si>
  <si>
    <t>T6</t>
  </si>
  <si>
    <t>M6x16LG POZI PAN HEAD SCREW</t>
  </si>
  <si>
    <t>T8</t>
  </si>
  <si>
    <t>T9</t>
  </si>
  <si>
    <t>M6 PLAIN WASHER (FORM C)</t>
  </si>
  <si>
    <t>C</t>
  </si>
  <si>
    <t>5.10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</si>
  <si>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</si>
  <si>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</si>
  <si>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</si>
  <si>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</si>
  <si>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</si>
  <si>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</si>
  <si>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</si>
  <si>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RIVET PIVOT TUBE</t>
  </si>
  <si>
    <t>ARM SUB ASSY</t>
  </si>
  <si>
    <t>WALL BRKT AND ARM ASSY</t>
  </si>
  <si>
    <t>SINGLE STUD WALL BRKT</t>
  </si>
  <si>
    <t>30x20 EXTERNAL END CAP</t>
  </si>
  <si>
    <t>30x20 INTERNAL END CAP</t>
  </si>
  <si>
    <t>1.1.2.1</t>
  </si>
  <si>
    <t>1.1.2.2</t>
  </si>
  <si>
    <t>1.1.2.3</t>
  </si>
  <si>
    <t>1.1.2.4</t>
  </si>
  <si>
    <t>1.1.2.5</t>
  </si>
  <si>
    <t>1.1.2.6</t>
  </si>
  <si>
    <t>PIVOT AND TILT BRKT</t>
  </si>
  <si>
    <t>M6 PLAN WASHER (FORM C)</t>
  </si>
  <si>
    <t>PIVOT END CAP</t>
  </si>
  <si>
    <t>CABLE MAN CLIP</t>
  </si>
  <si>
    <t xml:space="preserve">No8x12LG TYPE AB POZI PAN HEAD SCREW </t>
  </si>
  <si>
    <t>1.1.11</t>
  </si>
  <si>
    <t>1.1.12</t>
  </si>
  <si>
    <t>1.1.13</t>
  </si>
  <si>
    <t>No12x50mm LG TYPE AB HEX HEAD SCREW</t>
  </si>
  <si>
    <t>STD FULL TV SPACER</t>
  </si>
  <si>
    <t>STD HALF TV SPACER</t>
  </si>
  <si>
    <t>TEXTURED BLACK</t>
  </si>
  <si>
    <t>KU1</t>
  </si>
  <si>
    <t>M8x47LG COACH BOLT</t>
  </si>
  <si>
    <t>KT1</t>
  </si>
  <si>
    <t>KW1</t>
  </si>
  <si>
    <t>ADAPTER FIXINGS KIT (SINGLE POCKET BAG)</t>
  </si>
  <si>
    <t>TV FIXINGS KIT (MULTI POCKET BAG)</t>
  </si>
  <si>
    <t>WALL FIXINGS KIT (SINGLE POCKET BAG)</t>
  </si>
  <si>
    <t>W</t>
  </si>
  <si>
    <t>U</t>
  </si>
  <si>
    <t>8.4 I/D x 20 O/D x 1 THK WASHER</t>
  </si>
  <si>
    <t>LOWER REAR ARM (30x20 TUBE)</t>
  </si>
  <si>
    <t>FRONT ARM (30x20 TUBE)</t>
  </si>
  <si>
    <t>F7  REFERENCE</t>
  </si>
  <si>
    <t>6618-28</t>
  </si>
  <si>
    <t>6618-G</t>
  </si>
  <si>
    <t>6618-21</t>
  </si>
  <si>
    <t>6618-22</t>
  </si>
  <si>
    <t>6618-23</t>
  </si>
  <si>
    <t>6618-26</t>
  </si>
  <si>
    <t>6618-16</t>
  </si>
  <si>
    <t>6618-18</t>
  </si>
  <si>
    <t>6618-17</t>
  </si>
  <si>
    <t>6618-13</t>
  </si>
  <si>
    <t>6618-H</t>
  </si>
  <si>
    <t>6618-19</t>
  </si>
  <si>
    <t>6618-27</t>
  </si>
  <si>
    <t>6618-24</t>
  </si>
  <si>
    <t>M6x8LG POZI PAN HEAD SCREW</t>
  </si>
  <si>
    <t>VESA ADAPTER</t>
  </si>
  <si>
    <t>6618-14</t>
  </si>
  <si>
    <t>6618-9</t>
  </si>
  <si>
    <t>6618-10</t>
  </si>
  <si>
    <t>E35SBH</t>
  </si>
  <si>
    <t>DOUBLE ARM 400 MOUNT (AL404)</t>
  </si>
  <si>
    <t>TRACK LABEL (ADHERE TO REAR OF 6618-28)</t>
  </si>
  <si>
    <t>FLANGED 8x40LG GREY WALL PLUG</t>
  </si>
  <si>
    <t>200x200 TILT VESA PLATE</t>
  </si>
  <si>
    <t>AL404 INSTRUCTION LEAFLET (EN/SP/FR)</t>
  </si>
  <si>
    <t>AL404 INSTRUCTION LEAFLET (GE/IT/POR)</t>
  </si>
  <si>
    <t>6618-15</t>
  </si>
  <si>
    <t>BAGGED VESA PLATE</t>
  </si>
  <si>
    <t>F7 PART No.</t>
  </si>
  <si>
    <t>E35SBHNB03</t>
  </si>
  <si>
    <t>E20SB002</t>
  </si>
  <si>
    <t>E35SBHNB04</t>
  </si>
  <si>
    <t>E15SBH003</t>
  </si>
  <si>
    <t>E15SBH002</t>
  </si>
  <si>
    <t>PIVOT SPACER BUSH</t>
  </si>
  <si>
    <t>SLDM10/21.5/B</t>
  </si>
  <si>
    <t>GS13</t>
  </si>
  <si>
    <t>XMG-138.5L</t>
  </si>
  <si>
    <t>GS009-N</t>
  </si>
  <si>
    <t>A01</t>
  </si>
  <si>
    <t>S</t>
  </si>
  <si>
    <t>3A06M8/47/L/0-1-DZ</t>
  </si>
  <si>
    <t>3C1/20/8.4/1/L</t>
  </si>
  <si>
    <t>E14CB002</t>
  </si>
  <si>
    <t>XK005</t>
  </si>
  <si>
    <t>E27MDV006</t>
  </si>
  <si>
    <t>E26CB001-2</t>
  </si>
  <si>
    <t>E2611SBSM002</t>
  </si>
  <si>
    <t>ZGDM8/5/B</t>
  </si>
  <si>
    <t>SLDM8/10/B</t>
  </si>
  <si>
    <t>3A05ST6.3/50/L/8</t>
  </si>
  <si>
    <t>3DM6/8/40H</t>
  </si>
  <si>
    <t>A05</t>
  </si>
  <si>
    <t>A02</t>
  </si>
  <si>
    <t>A09</t>
  </si>
  <si>
    <t>LDPE</t>
  </si>
  <si>
    <t>E20SDWBXS003</t>
  </si>
  <si>
    <t>6618-57</t>
  </si>
  <si>
    <t>ARM (30x20 TUBE)</t>
  </si>
  <si>
    <t>AL404 4C BOX</t>
  </si>
  <si>
    <t>TR-PWL440Q</t>
  </si>
  <si>
    <t>TR-PWL440Q BOX ASSY</t>
  </si>
  <si>
    <t>TR-PWL440Q BARCODE LABEL</t>
  </si>
  <si>
    <t>OUTER CARTON (TR)</t>
  </si>
  <si>
    <t xml:space="preserve">TR-PWL440Q SKU &amp; CSL LABEL </t>
  </si>
  <si>
    <t>POLYETHYLENE BUBBLE BAG</t>
  </si>
  <si>
    <t>OUTER CARTON ASSY (TR)</t>
  </si>
  <si>
    <t>1/4</t>
  </si>
  <si>
    <t>PRINTED COMPARTMENTALISED FIXING BAG (STD BASIC)</t>
  </si>
  <si>
    <t>(471589)</t>
  </si>
  <si>
    <t>ITEM WEIGHT (g)</t>
  </si>
  <si>
    <t>GIFT BOXED WEIGHT (g)</t>
  </si>
  <si>
    <t>BOM TOTAL WEIGHT (g)</t>
  </si>
  <si>
    <t>GROSS WEIGHT (g)</t>
  </si>
  <si>
    <t>(701517)</t>
  </si>
  <si>
    <t>(472346)</t>
  </si>
  <si>
    <t>8.8 BZP</t>
  </si>
  <si>
    <t>4.8 BZP</t>
  </si>
  <si>
    <t>35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</si>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</sst>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4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0"/>
      <color theme="1"/>
      <name val="Calibri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rgb="FF0070C0"/>
      <name val="Century Gothic"/>
      <family val="2"/>
    </font>
    <font>
      <sz val="13"/>
      <color rgb="FF0070C0"/>
      <name val="Century Gothic"/>
      <family val="2"/>
    </font>
    <font>
      <sz val="13"/>
      <color theme="4"/>
      <name val="Century Gothic"/>
      <family val="2"/>
    </font>
    <font>
      <b/>
      <u val="double"/>
      <sz val="13"/>
      <color rgb="FF0070C0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33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7" fillId="24" borderId="0" xfId="0" applyFont="1" applyFill="1" applyAlignment="1">
      <alignment horizontal="center" vertical="center" wrapText="1"/>
    </xf>
    <xf numFmtId="0" fontId="3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164" fontId="31" fillId="0" borderId="1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1" fillId="24" borderId="0" xfId="0" applyFont="1" applyFill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8" fillId="0" borderId="0" xfId="0" applyFont="1"/>
    <xf numFmtId="49" fontId="30" fillId="0" borderId="0" xfId="0" applyNumberFormat="1" applyFont="1" applyAlignment="1">
      <alignment horizontal="center" vertical="center" wrapText="1"/>
    </xf>
    <xf numFmtId="49" fontId="31" fillId="0" borderId="10" xfId="0" applyNumberFormat="1" applyFont="1" applyBorder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49" fontId="31" fillId="24" borderId="0" xfId="0" applyNumberFormat="1" applyFont="1" applyFill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49" fontId="27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49" fontId="39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 wrapText="1"/>
    </xf>
    <xf numFmtId="0" fontId="40" fillId="24" borderId="0" xfId="0" applyFont="1" applyFill="1" applyAlignment="1">
      <alignment horizontal="center" vertical="center" wrapText="1"/>
    </xf>
    <xf numFmtId="0" fontId="39" fillId="24" borderId="0" xfId="0" applyFont="1" applyFill="1" applyAlignment="1">
      <alignment horizontal="left" vertical="center" wrapText="1"/>
    </xf>
    <xf numFmtId="49" fontId="39" fillId="24" borderId="0" xfId="0" applyNumberFormat="1" applyFont="1" applyFill="1" applyAlignment="1">
      <alignment horizontal="center" vertical="center" wrapText="1"/>
    </xf>
    <xf numFmtId="0" fontId="39" fillId="24" borderId="0" xfId="0" applyFont="1" applyFill="1" applyAlignment="1">
      <alignment horizontal="center" vertical="center" wrapText="1"/>
    </xf>
    <xf numFmtId="0" fontId="41" fillId="24" borderId="0" xfId="0" applyFont="1" applyFill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49" fontId="39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shrinkToFit="1"/>
    </xf>
    <xf numFmtId="0" fontId="31" fillId="0" borderId="0" xfId="0" applyFont="1"/>
    <xf numFmtId="0" fontId="41" fillId="0" borderId="0" xfId="37" applyFont="1" applyAlignment="1">
      <alignment horizontal="center" vertical="center" wrapText="1"/>
    </xf>
    <xf numFmtId="0" fontId="17" fillId="0" borderId="12" xfId="0" applyFont="1" applyBorder="1" applyAlignment="1">
      <alignment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28" fillId="0" borderId="0" xfId="0" quotePrefix="1" applyNumberFormat="1" applyFont="1" applyAlignment="1">
      <alignment horizontal="center" vertical="center" wrapText="1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44" fillId="0" borderId="15" xfId="0" applyFont="1" applyBorder="1" applyAlignment="1">
      <alignment horizontal="center"/>
    </xf>
    <xf numFmtId="0" fontId="44" fillId="0" borderId="16" xfId="0" applyFont="1" applyBorder="1" applyAlignment="1">
      <alignment horizontal="right"/>
    </xf>
    <xf numFmtId="2" fontId="44" fillId="0" borderId="17" xfId="0" applyNumberFormat="1" applyFont="1" applyBorder="1" applyAlignment="1">
      <alignment horizontal="center"/>
    </xf>
    <xf numFmtId="0" fontId="45" fillId="0" borderId="0" xfId="0" applyFont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4" fillId="24" borderId="0" xfId="0" applyNumberFormat="1" applyFont="1" applyFill="1" applyAlignment="1">
      <alignment horizontal="center" vertical="center" wrapText="1"/>
    </xf>
    <xf numFmtId="0" fontId="19" fillId="24" borderId="0" xfId="0" applyNumberFormat="1" applyFont="1" applyFill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 applyAlignment="1">
      <alignment horizontal="center" vertical="center" wrapText="1"/>
    </xf>
    <xf numFmtId="0" fontId="31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D3C83EC8-1B9C-4409-828E-2300148E0803}"/>
    <cellStyle name="Normal 4" xfId="38" xr:uid="{CDC86F1E-7761-485C-8014-4BC757FF18CC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92ABB-9313-4151-8AD7-5EF868C080C7}">
  <sheetPr>
    <pageSetUpPr fitToPage="1"/>
  </sheetPr>
  <dimension ref="A1:O77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57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60" customWidth="1"/>
    <col min="8" max="8" width="25.73046875" style="20" customWidth="1"/>
    <col min="9" max="9" width="9.73046875" style="20" customWidth="1"/>
    <col min="10" max="10" width="15.59765625" style="20" customWidth="1"/>
    <col min="11" max="16384" width="9.1328125" style="3"/>
  </cols>
  <sheetData>
    <row r="1" spans="1:15" x14ac:dyDescent="0.45">
      <c r="A1" s="7"/>
      <c r="B1" s="6" t="s">
        <v>0</v>
      </c>
      <c r="C1" s="51" t="s">
        <v>1</v>
      </c>
      <c r="D1" s="5" t="s">
        <v>2</v>
      </c>
      <c r="E1" s="5"/>
      <c r="F1" s="5" t="s">
        <v>3</v>
      </c>
      <c r="G1" s="58" t="s">
        <v>4</v>
      </c>
      <c r="H1" s="49" t="s">
        <v>92</v>
      </c>
    </row>
    <row r="2" spans="1:15" s="4" customFormat="1" ht="33" customHeight="1" thickBot="1" x14ac:dyDescent="0.45">
      <c r="A2" s="14"/>
      <c r="B2" s="9" t="s">
        <v>113</v>
      </c>
      <c r="C2" s="52" t="s">
        <v>153</v>
      </c>
      <c r="D2" s="8" t="s">
        <v>79</v>
      </c>
      <c r="E2" s="8"/>
      <c r="F2" s="22">
        <v>46258</v>
      </c>
      <c r="G2" s="59" t="s">
        <v>171</v>
      </c>
      <c r="H2" s="50" t="s">
        <v>112</v>
      </c>
      <c r="I2" s="10"/>
      <c r="J2" s="10"/>
    </row>
    <row r="3" spans="1:15" s="5" customFormat="1" ht="33" customHeight="1" x14ac:dyDescent="0.4">
      <c r="A3" s="7" t="s">
        <v>5</v>
      </c>
      <c r="B3" s="6" t="s">
        <v>6</v>
      </c>
      <c r="C3" s="51" t="s">
        <v>7</v>
      </c>
      <c r="D3" s="5" t="s">
        <v>2</v>
      </c>
      <c r="E3" s="5" t="s">
        <v>8</v>
      </c>
      <c r="F3" s="5" t="s">
        <v>9</v>
      </c>
      <c r="G3" s="51" t="s">
        <v>4</v>
      </c>
      <c r="H3" s="51" t="s">
        <v>121</v>
      </c>
      <c r="I3" s="21" t="s">
        <v>20</v>
      </c>
      <c r="J3" s="21" t="s">
        <v>163</v>
      </c>
    </row>
    <row r="4" spans="1:15" s="36" customFormat="1" x14ac:dyDescent="0.45">
      <c r="A4" s="34">
        <v>1</v>
      </c>
      <c r="B4" s="35" t="s">
        <v>26</v>
      </c>
      <c r="C4" s="37" t="s">
        <v>11</v>
      </c>
      <c r="D4" s="27"/>
      <c r="E4" s="28"/>
      <c r="F4" s="34">
        <v>1</v>
      </c>
      <c r="G4" s="64" t="s">
        <v>11</v>
      </c>
      <c r="H4" s="34"/>
      <c r="I4" s="28"/>
      <c r="J4" s="96">
        <f>(F25*J25)+(F5*J5)</f>
        <v>905.57499999999993</v>
      </c>
      <c r="O4" s="98"/>
    </row>
    <row r="5" spans="1:15" s="29" customFormat="1" x14ac:dyDescent="0.45">
      <c r="A5" s="17">
        <v>1.1000000000000001</v>
      </c>
      <c r="B5" s="18" t="s">
        <v>58</v>
      </c>
      <c r="C5" s="53" t="s">
        <v>103</v>
      </c>
      <c r="D5" s="32"/>
      <c r="E5" s="33"/>
      <c r="F5" s="17">
        <v>1</v>
      </c>
      <c r="G5" s="65" t="s">
        <v>10</v>
      </c>
      <c r="H5" s="66" t="s">
        <v>122</v>
      </c>
      <c r="I5" s="33" t="s">
        <v>12</v>
      </c>
      <c r="J5" s="33">
        <f>SUMPRODUCT(F14:F24,J14:J24)+SUMPRODUCT(F6:F7,J6:J7)</f>
        <v>905.52499999999998</v>
      </c>
      <c r="O5" s="99"/>
    </row>
    <row r="6" spans="1:15" s="5" customFormat="1" ht="16.5" customHeight="1" x14ac:dyDescent="0.45">
      <c r="A6" s="12" t="s">
        <v>21</v>
      </c>
      <c r="B6" s="13" t="s">
        <v>59</v>
      </c>
      <c r="C6" s="75" t="s">
        <v>93</v>
      </c>
      <c r="D6" s="67" t="s">
        <v>12</v>
      </c>
      <c r="E6" s="1"/>
      <c r="F6" s="12">
        <v>1</v>
      </c>
      <c r="G6" s="68" t="s">
        <v>147</v>
      </c>
      <c r="H6" s="69" t="s">
        <v>123</v>
      </c>
      <c r="I6" s="1"/>
      <c r="J6" s="1">
        <v>186.55</v>
      </c>
      <c r="O6" s="100"/>
    </row>
    <row r="7" spans="1:15" s="45" customFormat="1" ht="16.5" customHeight="1" x14ac:dyDescent="0.45">
      <c r="A7" s="41" t="s">
        <v>22</v>
      </c>
      <c r="B7" s="42" t="s">
        <v>57</v>
      </c>
      <c r="C7" s="54" t="s">
        <v>94</v>
      </c>
      <c r="D7" s="43"/>
      <c r="E7" s="44"/>
      <c r="F7" s="41">
        <v>1</v>
      </c>
      <c r="G7" s="61" t="s">
        <v>16</v>
      </c>
      <c r="H7" s="70" t="s">
        <v>124</v>
      </c>
      <c r="J7" s="45">
        <f>SUMPRODUCT(F8:F13,J8:J13)</f>
        <v>547.44000000000005</v>
      </c>
      <c r="O7" s="101"/>
    </row>
    <row r="8" spans="1:15" s="44" customFormat="1" ht="16.5" customHeight="1" x14ac:dyDescent="0.45">
      <c r="A8" s="46" t="s">
        <v>62</v>
      </c>
      <c r="B8" s="47" t="s">
        <v>90</v>
      </c>
      <c r="C8" s="74" t="s">
        <v>95</v>
      </c>
      <c r="D8" s="71" t="s">
        <v>12</v>
      </c>
      <c r="F8" s="46">
        <v>1</v>
      </c>
      <c r="G8" s="72" t="s">
        <v>132</v>
      </c>
      <c r="H8" s="73" t="s">
        <v>125</v>
      </c>
      <c r="J8" s="44">
        <v>170.78</v>
      </c>
      <c r="O8" s="102"/>
    </row>
    <row r="9" spans="1:15" s="44" customFormat="1" ht="16.5" customHeight="1" x14ac:dyDescent="0.45">
      <c r="A9" s="46" t="s">
        <v>63</v>
      </c>
      <c r="B9" s="47" t="s">
        <v>151</v>
      </c>
      <c r="C9" s="74" t="s">
        <v>150</v>
      </c>
      <c r="D9" s="71" t="s">
        <v>12</v>
      </c>
      <c r="F9" s="46">
        <v>1</v>
      </c>
      <c r="G9" s="72" t="s">
        <v>132</v>
      </c>
      <c r="H9" s="73" t="s">
        <v>149</v>
      </c>
      <c r="J9" s="44">
        <v>172.02</v>
      </c>
      <c r="O9" s="102"/>
    </row>
    <row r="10" spans="1:15" s="44" customFormat="1" ht="16.5" customHeight="1" x14ac:dyDescent="0.45">
      <c r="A10" s="46" t="s">
        <v>64</v>
      </c>
      <c r="B10" s="47" t="s">
        <v>91</v>
      </c>
      <c r="C10" s="74" t="s">
        <v>96</v>
      </c>
      <c r="D10" s="71" t="s">
        <v>12</v>
      </c>
      <c r="F10" s="46">
        <v>1</v>
      </c>
      <c r="G10" s="72" t="s">
        <v>132</v>
      </c>
      <c r="H10" s="73" t="s">
        <v>126</v>
      </c>
      <c r="J10" s="44">
        <v>132.06</v>
      </c>
      <c r="O10" s="102"/>
    </row>
    <row r="11" spans="1:15" s="44" customFormat="1" ht="16.5" customHeight="1" x14ac:dyDescent="0.45">
      <c r="A11" s="46" t="s">
        <v>65</v>
      </c>
      <c r="B11" s="47" t="s">
        <v>127</v>
      </c>
      <c r="C11" s="74" t="s">
        <v>97</v>
      </c>
      <c r="D11" s="71" t="s">
        <v>13</v>
      </c>
      <c r="F11" s="46">
        <v>2</v>
      </c>
      <c r="G11" s="72" t="s">
        <v>132</v>
      </c>
      <c r="H11" s="73" t="s">
        <v>128</v>
      </c>
      <c r="J11" s="44">
        <v>4.99</v>
      </c>
      <c r="O11" s="102"/>
    </row>
    <row r="12" spans="1:15" s="44" customFormat="1" ht="16.5" customHeight="1" x14ac:dyDescent="0.45">
      <c r="A12" s="46" t="s">
        <v>66</v>
      </c>
      <c r="B12" s="47" t="s">
        <v>61</v>
      </c>
      <c r="C12" s="74" t="s">
        <v>99</v>
      </c>
      <c r="D12" s="71" t="s">
        <v>13</v>
      </c>
      <c r="F12" s="46">
        <v>3</v>
      </c>
      <c r="G12" s="72" t="s">
        <v>145</v>
      </c>
      <c r="H12" s="73" t="s">
        <v>129</v>
      </c>
      <c r="J12" s="44">
        <v>7.1</v>
      </c>
      <c r="O12" s="102"/>
    </row>
    <row r="13" spans="1:15" s="44" customFormat="1" ht="16.5" customHeight="1" x14ac:dyDescent="0.45">
      <c r="A13" s="46" t="s">
        <v>67</v>
      </c>
      <c r="B13" s="47" t="s">
        <v>56</v>
      </c>
      <c r="C13" s="74" t="s">
        <v>98</v>
      </c>
      <c r="D13" s="71"/>
      <c r="F13" s="46">
        <v>1</v>
      </c>
      <c r="G13" s="72" t="s">
        <v>132</v>
      </c>
      <c r="H13" s="73" t="s">
        <v>130</v>
      </c>
      <c r="J13" s="44">
        <v>41.3</v>
      </c>
      <c r="O13" s="102"/>
    </row>
    <row r="14" spans="1:15" s="40" customFormat="1" ht="16.5" customHeight="1" x14ac:dyDescent="0.45">
      <c r="A14" s="12" t="s">
        <v>27</v>
      </c>
      <c r="B14" s="13" t="s">
        <v>60</v>
      </c>
      <c r="C14" s="75" t="s">
        <v>119</v>
      </c>
      <c r="D14" s="67" t="s">
        <v>13</v>
      </c>
      <c r="E14" s="39"/>
      <c r="F14" s="39">
        <v>2</v>
      </c>
      <c r="G14" s="68" t="s">
        <v>132</v>
      </c>
      <c r="H14" s="69" t="s">
        <v>131</v>
      </c>
      <c r="I14" s="37"/>
      <c r="J14" s="39">
        <v>5.59</v>
      </c>
      <c r="O14" s="103"/>
    </row>
    <row r="15" spans="1:15" s="5" customFormat="1" ht="16.5" customHeight="1" x14ac:dyDescent="0.45">
      <c r="A15" s="12" t="s">
        <v>28</v>
      </c>
      <c r="B15" s="13" t="s">
        <v>61</v>
      </c>
      <c r="C15" s="75" t="s">
        <v>99</v>
      </c>
      <c r="D15" s="67" t="s">
        <v>13</v>
      </c>
      <c r="F15" s="12">
        <v>1</v>
      </c>
      <c r="G15" s="76" t="s">
        <v>145</v>
      </c>
      <c r="H15" s="69" t="s">
        <v>129</v>
      </c>
      <c r="J15" s="39">
        <v>7.1</v>
      </c>
      <c r="O15" s="100"/>
    </row>
    <row r="16" spans="1:15" s="5" customFormat="1" ht="16.5" customHeight="1" x14ac:dyDescent="0.45">
      <c r="A16" s="12" t="s">
        <v>29</v>
      </c>
      <c r="B16" s="13" t="s">
        <v>81</v>
      </c>
      <c r="C16" s="39" t="s">
        <v>101</v>
      </c>
      <c r="D16" s="2" t="s">
        <v>133</v>
      </c>
      <c r="E16" s="1"/>
      <c r="F16" s="12">
        <v>3</v>
      </c>
      <c r="G16" s="60" t="s">
        <v>10</v>
      </c>
      <c r="H16" s="75" t="s">
        <v>134</v>
      </c>
      <c r="I16" s="1"/>
      <c r="J16" s="39">
        <v>20.56</v>
      </c>
      <c r="O16" s="100"/>
    </row>
    <row r="17" spans="1:15" s="40" customFormat="1" ht="16.5" customHeight="1" x14ac:dyDescent="0.45">
      <c r="A17" s="39" t="s">
        <v>30</v>
      </c>
      <c r="B17" s="38" t="s">
        <v>15</v>
      </c>
      <c r="C17" s="39">
        <v>400336</v>
      </c>
      <c r="D17" s="38" t="s">
        <v>17</v>
      </c>
      <c r="E17" s="39"/>
      <c r="F17" s="39">
        <v>3</v>
      </c>
      <c r="G17" s="60" t="s">
        <v>11</v>
      </c>
      <c r="H17" s="37"/>
      <c r="I17" s="37"/>
      <c r="J17" s="39">
        <v>4.0149999999999997</v>
      </c>
      <c r="O17" s="103"/>
    </row>
    <row r="18" spans="1:15" s="40" customFormat="1" ht="16.5" customHeight="1" x14ac:dyDescent="0.45">
      <c r="A18" s="39" t="s">
        <v>31</v>
      </c>
      <c r="B18" s="38" t="s">
        <v>89</v>
      </c>
      <c r="C18" s="39" t="s">
        <v>104</v>
      </c>
      <c r="D18" s="38" t="s">
        <v>133</v>
      </c>
      <c r="E18" s="39"/>
      <c r="F18" s="39">
        <v>2</v>
      </c>
      <c r="G18" s="60" t="s">
        <v>10</v>
      </c>
      <c r="H18" s="75" t="s">
        <v>135</v>
      </c>
      <c r="I18" s="37"/>
      <c r="J18" s="39">
        <v>1.82</v>
      </c>
      <c r="O18" s="103"/>
    </row>
    <row r="19" spans="1:15" s="40" customFormat="1" ht="16.5" customHeight="1" x14ac:dyDescent="0.45">
      <c r="A19" s="39" t="s">
        <v>32</v>
      </c>
      <c r="B19" s="38" t="s">
        <v>68</v>
      </c>
      <c r="C19" s="75" t="s">
        <v>100</v>
      </c>
      <c r="D19" s="67" t="s">
        <v>12</v>
      </c>
      <c r="E19" s="39"/>
      <c r="F19" s="39">
        <v>1</v>
      </c>
      <c r="G19" s="68" t="s">
        <v>132</v>
      </c>
      <c r="H19" s="69" t="s">
        <v>136</v>
      </c>
      <c r="I19" s="37"/>
      <c r="J19" s="39">
        <v>60.21</v>
      </c>
      <c r="O19" s="103"/>
    </row>
    <row r="20" spans="1:15" s="5" customFormat="1" ht="16.5" customHeight="1" x14ac:dyDescent="0.45">
      <c r="A20" s="39" t="s">
        <v>33</v>
      </c>
      <c r="B20" s="13" t="s">
        <v>71</v>
      </c>
      <c r="C20" s="75" t="s">
        <v>106</v>
      </c>
      <c r="D20" s="67" t="s">
        <v>13</v>
      </c>
      <c r="E20" s="1"/>
      <c r="F20" s="12">
        <v>1</v>
      </c>
      <c r="G20" s="76" t="s">
        <v>146</v>
      </c>
      <c r="H20" s="69" t="s">
        <v>137</v>
      </c>
      <c r="I20" s="1"/>
      <c r="J20" s="39">
        <v>1.07</v>
      </c>
      <c r="O20" s="100"/>
    </row>
    <row r="21" spans="1:15" s="5" customFormat="1" ht="16.5" customHeight="1" x14ac:dyDescent="0.45">
      <c r="A21" s="39" t="s">
        <v>34</v>
      </c>
      <c r="B21" s="13" t="s">
        <v>72</v>
      </c>
      <c r="C21" s="39">
        <v>400827</v>
      </c>
      <c r="D21" s="2" t="s">
        <v>169</v>
      </c>
      <c r="E21" s="1"/>
      <c r="F21" s="12">
        <v>1</v>
      </c>
      <c r="G21" s="60" t="s">
        <v>11</v>
      </c>
      <c r="H21" s="39"/>
      <c r="I21" s="1"/>
      <c r="J21" s="39">
        <v>1.26</v>
      </c>
      <c r="O21" s="100"/>
    </row>
    <row r="22" spans="1:15" s="5" customFormat="1" ht="16.5" customHeight="1" x14ac:dyDescent="0.45">
      <c r="A22" s="39" t="s">
        <v>73</v>
      </c>
      <c r="B22" s="13" t="s">
        <v>70</v>
      </c>
      <c r="C22" s="75" t="s">
        <v>105</v>
      </c>
      <c r="D22" s="67" t="s">
        <v>13</v>
      </c>
      <c r="E22" s="1"/>
      <c r="F22" s="12">
        <v>2</v>
      </c>
      <c r="G22" s="68" t="s">
        <v>146</v>
      </c>
      <c r="H22" s="69" t="s">
        <v>138</v>
      </c>
      <c r="I22" s="1"/>
      <c r="J22" s="39">
        <v>0.55000000000000004</v>
      </c>
      <c r="O22" s="100"/>
    </row>
    <row r="23" spans="1:15" s="5" customFormat="1" ht="16.5" customHeight="1" x14ac:dyDescent="0.45">
      <c r="A23" s="12" t="s">
        <v>74</v>
      </c>
      <c r="B23" s="13" t="s">
        <v>19</v>
      </c>
      <c r="C23" s="39">
        <v>400667</v>
      </c>
      <c r="D23" s="2" t="s">
        <v>170</v>
      </c>
      <c r="E23" s="1"/>
      <c r="F23" s="12">
        <v>2</v>
      </c>
      <c r="G23" s="60" t="s">
        <v>11</v>
      </c>
      <c r="H23" s="39"/>
      <c r="I23" s="1"/>
      <c r="J23" s="39">
        <v>3.74</v>
      </c>
      <c r="O23" s="100"/>
    </row>
    <row r="24" spans="1:15" s="5" customFormat="1" ht="16.5" customHeight="1" x14ac:dyDescent="0.45">
      <c r="A24" s="12" t="s">
        <v>75</v>
      </c>
      <c r="B24" s="13" t="s">
        <v>69</v>
      </c>
      <c r="C24" s="39">
        <v>440141</v>
      </c>
      <c r="D24" s="2" t="s">
        <v>17</v>
      </c>
      <c r="E24" s="1"/>
      <c r="F24" s="12">
        <v>2</v>
      </c>
      <c r="G24" s="60" t="s">
        <v>11</v>
      </c>
      <c r="H24" s="39"/>
      <c r="I24" s="1"/>
      <c r="J24" s="39">
        <v>2.3849999999999998</v>
      </c>
      <c r="O24" s="100"/>
    </row>
    <row r="25" spans="1:15" s="5" customFormat="1" ht="16.5" customHeight="1" x14ac:dyDescent="0.45">
      <c r="A25" s="12">
        <v>1.2</v>
      </c>
      <c r="B25" s="13" t="s">
        <v>114</v>
      </c>
      <c r="C25" s="39" t="s">
        <v>18</v>
      </c>
      <c r="D25" s="2"/>
      <c r="E25" s="1"/>
      <c r="F25" s="12">
        <v>1</v>
      </c>
      <c r="G25" s="60" t="s">
        <v>10</v>
      </c>
      <c r="H25" s="39"/>
      <c r="I25" s="1"/>
      <c r="J25" s="39">
        <v>0.05</v>
      </c>
      <c r="O25" s="100"/>
    </row>
    <row r="26" spans="1:15" s="5" customFormat="1" ht="16.5" customHeight="1" x14ac:dyDescent="0.45">
      <c r="A26" s="12"/>
      <c r="B26" s="13"/>
      <c r="C26" s="39"/>
      <c r="D26" s="2"/>
      <c r="E26" s="1"/>
      <c r="F26" s="12"/>
      <c r="G26" s="60"/>
      <c r="H26" s="39"/>
      <c r="I26" s="1"/>
      <c r="J26" s="1"/>
      <c r="O26" s="100"/>
    </row>
    <row r="27" spans="1:15" s="26" customFormat="1" ht="16.5" customHeight="1" x14ac:dyDescent="0.45">
      <c r="A27" s="24">
        <v>2</v>
      </c>
      <c r="B27" s="25" t="s">
        <v>120</v>
      </c>
      <c r="C27" s="56" t="s">
        <v>11</v>
      </c>
      <c r="D27" s="25"/>
      <c r="F27" s="26">
        <v>1</v>
      </c>
      <c r="G27" s="56" t="s">
        <v>11</v>
      </c>
      <c r="H27" s="56"/>
      <c r="J27" s="97">
        <f>SUMPRODUCT(F28:F29,J28:J29)</f>
        <v>454</v>
      </c>
      <c r="O27" s="104"/>
    </row>
    <row r="28" spans="1:15" s="5" customFormat="1" ht="16.5" customHeight="1" x14ac:dyDescent="0.45">
      <c r="A28" s="12">
        <v>2.1</v>
      </c>
      <c r="B28" s="13" t="s">
        <v>116</v>
      </c>
      <c r="C28" s="75" t="s">
        <v>102</v>
      </c>
      <c r="D28" s="67" t="s">
        <v>12</v>
      </c>
      <c r="E28" s="1"/>
      <c r="F28" s="12">
        <v>1</v>
      </c>
      <c r="G28" s="68" t="s">
        <v>132</v>
      </c>
      <c r="H28" s="69" t="s">
        <v>139</v>
      </c>
      <c r="I28" s="1" t="s">
        <v>13</v>
      </c>
      <c r="J28" s="1">
        <v>450</v>
      </c>
      <c r="O28" s="100"/>
    </row>
    <row r="29" spans="1:15" s="78" customFormat="1" ht="16.5" customHeight="1" x14ac:dyDescent="0.4">
      <c r="A29" s="55">
        <v>2.2000000000000002</v>
      </c>
      <c r="B29" s="38" t="s">
        <v>158</v>
      </c>
      <c r="C29" s="39" t="s">
        <v>11</v>
      </c>
      <c r="D29" s="77" t="s">
        <v>23</v>
      </c>
      <c r="E29" s="39"/>
      <c r="F29" s="39">
        <v>1</v>
      </c>
      <c r="G29" s="60" t="s">
        <v>11</v>
      </c>
      <c r="H29" s="56"/>
      <c r="I29" s="56"/>
      <c r="J29" s="39">
        <v>4</v>
      </c>
      <c r="O29" s="105"/>
    </row>
    <row r="30" spans="1:15" s="5" customFormat="1" ht="16.5" customHeight="1" x14ac:dyDescent="0.45">
      <c r="A30" s="12"/>
      <c r="B30" s="13"/>
      <c r="C30" s="55"/>
      <c r="D30" s="2"/>
      <c r="E30" s="1"/>
      <c r="F30" s="12"/>
      <c r="G30" s="60"/>
      <c r="H30" s="39"/>
      <c r="I30" s="1"/>
      <c r="J30" s="1"/>
      <c r="O30" s="100"/>
    </row>
    <row r="31" spans="1:15" s="26" customFormat="1" ht="16.5" customHeight="1" x14ac:dyDescent="0.45">
      <c r="A31" s="24">
        <v>3</v>
      </c>
      <c r="B31" s="25" t="s">
        <v>37</v>
      </c>
      <c r="C31" s="56" t="s">
        <v>11</v>
      </c>
      <c r="D31" s="25"/>
      <c r="F31" s="26">
        <v>1</v>
      </c>
      <c r="G31" s="56" t="s">
        <v>11</v>
      </c>
      <c r="H31" s="56"/>
      <c r="J31" s="97">
        <f>SUMPRODUCT(F32:F33,J32:J33)</f>
        <v>287.46999999999997</v>
      </c>
      <c r="O31" s="104"/>
    </row>
    <row r="32" spans="1:15" s="1" customFormat="1" ht="16.5" customHeight="1" x14ac:dyDescent="0.45">
      <c r="A32" s="15">
        <v>3.1</v>
      </c>
      <c r="B32" s="13" t="s">
        <v>108</v>
      </c>
      <c r="C32" s="75" t="s">
        <v>109</v>
      </c>
      <c r="D32" s="67" t="s">
        <v>12</v>
      </c>
      <c r="F32" s="12">
        <v>4</v>
      </c>
      <c r="G32" s="68" t="s">
        <v>132</v>
      </c>
      <c r="H32" s="69" t="s">
        <v>140</v>
      </c>
      <c r="I32" s="1" t="s">
        <v>47</v>
      </c>
      <c r="J32" s="39">
        <v>71.36</v>
      </c>
      <c r="O32" s="106"/>
    </row>
    <row r="33" spans="1:15" s="4" customFormat="1" ht="16.5" customHeight="1" x14ac:dyDescent="0.4">
      <c r="A33" s="15">
        <v>3.2</v>
      </c>
      <c r="B33" s="13" t="s">
        <v>24</v>
      </c>
      <c r="C33" s="39" t="s">
        <v>11</v>
      </c>
      <c r="D33" s="23" t="s">
        <v>23</v>
      </c>
      <c r="E33" s="1"/>
      <c r="F33" s="12">
        <v>1</v>
      </c>
      <c r="G33" s="60" t="s">
        <v>11</v>
      </c>
      <c r="H33" s="26"/>
      <c r="I33" s="26"/>
      <c r="J33" s="39">
        <v>2.0299999999999998</v>
      </c>
      <c r="O33" s="107"/>
    </row>
    <row r="34" spans="1:15" s="5" customFormat="1" x14ac:dyDescent="0.45">
      <c r="A34" s="12"/>
      <c r="B34" s="13"/>
      <c r="C34" s="39"/>
      <c r="D34" s="23"/>
      <c r="E34" s="1"/>
      <c r="F34" s="12"/>
      <c r="G34" s="60"/>
      <c r="H34" s="12"/>
      <c r="I34" s="1"/>
      <c r="J34" s="1"/>
      <c r="O34" s="100"/>
    </row>
    <row r="35" spans="1:15" s="4" customFormat="1" ht="16.5" customHeight="1" x14ac:dyDescent="0.4">
      <c r="A35" s="24">
        <v>4</v>
      </c>
      <c r="B35" s="25" t="s">
        <v>84</v>
      </c>
      <c r="C35" s="56" t="s">
        <v>80</v>
      </c>
      <c r="D35" s="25"/>
      <c r="E35" s="26"/>
      <c r="F35" s="26">
        <v>1</v>
      </c>
      <c r="G35" s="62" t="s">
        <v>11</v>
      </c>
      <c r="H35" s="26"/>
      <c r="I35" s="26"/>
      <c r="J35" s="97">
        <f>SUMPRODUCT(F36:F38,J36:J38)</f>
        <v>20.29</v>
      </c>
      <c r="O35" s="107"/>
    </row>
    <row r="36" spans="1:15" s="5" customFormat="1" x14ac:dyDescent="0.45">
      <c r="A36" s="12">
        <v>4.0999999999999996</v>
      </c>
      <c r="B36" s="13" t="s">
        <v>107</v>
      </c>
      <c r="C36" s="39">
        <v>400421</v>
      </c>
      <c r="D36" s="2" t="s">
        <v>170</v>
      </c>
      <c r="E36" s="81" t="s">
        <v>88</v>
      </c>
      <c r="F36" s="12">
        <v>4</v>
      </c>
      <c r="G36" s="60" t="s">
        <v>11</v>
      </c>
      <c r="H36" s="12"/>
      <c r="I36" s="1"/>
      <c r="J36" s="1">
        <v>2.9</v>
      </c>
      <c r="O36" s="100"/>
    </row>
    <row r="37" spans="1:15" s="5" customFormat="1" x14ac:dyDescent="0.45">
      <c r="A37" s="12">
        <v>4.2</v>
      </c>
      <c r="B37" s="13" t="s">
        <v>46</v>
      </c>
      <c r="C37" s="39">
        <v>440141</v>
      </c>
      <c r="D37" s="2" t="s">
        <v>17</v>
      </c>
      <c r="E37" s="80"/>
      <c r="F37" s="12">
        <v>4</v>
      </c>
      <c r="G37" s="60" t="s">
        <v>11</v>
      </c>
      <c r="H37" s="12"/>
      <c r="I37" s="1"/>
      <c r="J37" s="1">
        <v>1.87</v>
      </c>
      <c r="O37" s="100"/>
    </row>
    <row r="38" spans="1:15" s="5" customFormat="1" ht="16.5" customHeight="1" x14ac:dyDescent="0.45">
      <c r="A38" s="12">
        <v>4.3</v>
      </c>
      <c r="B38" s="13" t="s">
        <v>161</v>
      </c>
      <c r="C38" s="89" t="s">
        <v>162</v>
      </c>
      <c r="D38" s="23" t="s">
        <v>148</v>
      </c>
      <c r="E38" s="1"/>
      <c r="F38" s="12">
        <v>1</v>
      </c>
      <c r="G38" s="60" t="s">
        <v>10</v>
      </c>
      <c r="H38" s="12"/>
      <c r="I38" s="1"/>
      <c r="J38" s="1">
        <v>1.21</v>
      </c>
      <c r="O38" s="100"/>
    </row>
    <row r="39" spans="1:15" s="5" customFormat="1" x14ac:dyDescent="0.45">
      <c r="A39" s="12"/>
      <c r="B39" s="13"/>
      <c r="C39" s="39"/>
      <c r="D39" s="2"/>
      <c r="E39" s="1"/>
      <c r="F39" s="12"/>
      <c r="G39" s="60"/>
      <c r="H39" s="12"/>
      <c r="I39" s="1"/>
      <c r="J39" s="1"/>
      <c r="O39" s="100"/>
    </row>
    <row r="40" spans="1:15" s="5" customFormat="1" x14ac:dyDescent="0.4">
      <c r="A40" s="24">
        <v>5</v>
      </c>
      <c r="B40" s="25" t="s">
        <v>85</v>
      </c>
      <c r="C40" s="56" t="s">
        <v>82</v>
      </c>
      <c r="D40" s="25"/>
      <c r="E40" s="1"/>
      <c r="F40" s="26">
        <v>1</v>
      </c>
      <c r="G40" s="62" t="s">
        <v>11</v>
      </c>
      <c r="H40" s="30"/>
      <c r="I40" s="30"/>
      <c r="J40" s="90">
        <f>SUMPRODUCT(F41:F50,J41:J50)</f>
        <v>186.93799999999999</v>
      </c>
      <c r="O40" s="100"/>
    </row>
    <row r="41" spans="1:15" s="5" customFormat="1" x14ac:dyDescent="0.45">
      <c r="A41" s="12">
        <v>5.0999999999999996</v>
      </c>
      <c r="B41" s="13" t="s">
        <v>38</v>
      </c>
      <c r="C41" s="39">
        <v>400477</v>
      </c>
      <c r="D41" s="2" t="s">
        <v>170</v>
      </c>
      <c r="E41" s="48" t="s">
        <v>49</v>
      </c>
      <c r="F41" s="12">
        <v>4</v>
      </c>
      <c r="G41" s="60" t="s">
        <v>11</v>
      </c>
      <c r="H41" s="12"/>
      <c r="I41" s="20"/>
      <c r="J41" s="20">
        <v>1.637</v>
      </c>
      <c r="O41" s="100"/>
    </row>
    <row r="42" spans="1:15" s="5" customFormat="1" x14ac:dyDescent="0.45">
      <c r="A42" s="12">
        <v>5.2</v>
      </c>
      <c r="B42" s="13" t="s">
        <v>35</v>
      </c>
      <c r="C42" s="39">
        <v>400545</v>
      </c>
      <c r="D42" s="2" t="s">
        <v>170</v>
      </c>
      <c r="E42" s="48" t="s">
        <v>39</v>
      </c>
      <c r="F42" s="12">
        <v>4</v>
      </c>
      <c r="G42" s="60" t="s">
        <v>11</v>
      </c>
      <c r="H42" s="12"/>
      <c r="I42" s="20"/>
      <c r="J42" s="20">
        <v>2.75</v>
      </c>
      <c r="O42" s="100"/>
    </row>
    <row r="43" spans="1:15" s="5" customFormat="1" x14ac:dyDescent="0.45">
      <c r="A43" s="12">
        <v>5.3</v>
      </c>
      <c r="B43" s="13" t="s">
        <v>43</v>
      </c>
      <c r="C43" s="39">
        <v>400457</v>
      </c>
      <c r="D43" s="2" t="s">
        <v>170</v>
      </c>
      <c r="E43" s="48" t="s">
        <v>40</v>
      </c>
      <c r="F43" s="12">
        <v>4</v>
      </c>
      <c r="G43" s="60" t="s">
        <v>11</v>
      </c>
      <c r="H43" s="12"/>
      <c r="I43" s="20"/>
      <c r="J43" s="20">
        <v>3.93</v>
      </c>
      <c r="O43" s="100"/>
    </row>
    <row r="44" spans="1:15" s="5" customFormat="1" x14ac:dyDescent="0.45">
      <c r="A44" s="12">
        <v>5.4</v>
      </c>
      <c r="B44" s="13" t="s">
        <v>36</v>
      </c>
      <c r="C44" s="39">
        <v>400652</v>
      </c>
      <c r="D44" s="2" t="s">
        <v>170</v>
      </c>
      <c r="E44" s="48" t="s">
        <v>50</v>
      </c>
      <c r="F44" s="12">
        <v>4</v>
      </c>
      <c r="G44" s="60" t="s">
        <v>11</v>
      </c>
      <c r="H44" s="12"/>
      <c r="I44" s="20"/>
      <c r="J44" s="20">
        <v>6.26</v>
      </c>
      <c r="O44" s="100"/>
    </row>
    <row r="45" spans="1:15" s="5" customFormat="1" x14ac:dyDescent="0.45">
      <c r="A45" s="12">
        <v>5.5</v>
      </c>
      <c r="B45" s="13" t="s">
        <v>55</v>
      </c>
      <c r="C45" s="39">
        <v>400551</v>
      </c>
      <c r="D45" s="2" t="s">
        <v>170</v>
      </c>
      <c r="E45" s="48" t="s">
        <v>41</v>
      </c>
      <c r="F45" s="12">
        <v>4</v>
      </c>
      <c r="G45" s="60" t="s">
        <v>11</v>
      </c>
      <c r="H45" s="12"/>
      <c r="I45" s="20"/>
      <c r="J45" s="20">
        <v>9.5399999999999991</v>
      </c>
      <c r="O45" s="100"/>
    </row>
    <row r="46" spans="1:15" s="5" customFormat="1" x14ac:dyDescent="0.45">
      <c r="A46" s="12">
        <v>5.6</v>
      </c>
      <c r="B46" s="13" t="s">
        <v>52</v>
      </c>
      <c r="C46" s="39">
        <v>400608</v>
      </c>
      <c r="D46" s="2" t="s">
        <v>170</v>
      </c>
      <c r="E46" s="48" t="s">
        <v>42</v>
      </c>
      <c r="F46" s="12">
        <v>4</v>
      </c>
      <c r="G46" s="60" t="s">
        <v>11</v>
      </c>
      <c r="H46" s="12"/>
      <c r="I46" s="20"/>
      <c r="J46" s="20">
        <v>15.58</v>
      </c>
      <c r="O46" s="100"/>
    </row>
    <row r="47" spans="1:15" s="5" customFormat="1" x14ac:dyDescent="0.45">
      <c r="A47" s="12">
        <v>5.7</v>
      </c>
      <c r="B47" s="13" t="s">
        <v>46</v>
      </c>
      <c r="C47" s="39">
        <v>440141</v>
      </c>
      <c r="D47" s="23" t="s">
        <v>17</v>
      </c>
      <c r="E47" s="48" t="s">
        <v>51</v>
      </c>
      <c r="F47" s="12">
        <v>4</v>
      </c>
      <c r="G47" s="60" t="s">
        <v>11</v>
      </c>
      <c r="H47" s="12"/>
      <c r="I47" s="20"/>
      <c r="J47" s="20">
        <v>1.89</v>
      </c>
      <c r="O47" s="100"/>
    </row>
    <row r="48" spans="1:15" s="5" customFormat="1" x14ac:dyDescent="0.45">
      <c r="A48" s="12">
        <v>5.8</v>
      </c>
      <c r="B48" s="13" t="s">
        <v>78</v>
      </c>
      <c r="C48" s="75" t="s">
        <v>111</v>
      </c>
      <c r="D48" s="2"/>
      <c r="E48" s="48" t="s">
        <v>44</v>
      </c>
      <c r="F48" s="12">
        <v>4</v>
      </c>
      <c r="G48" s="68" t="s">
        <v>146</v>
      </c>
      <c r="H48" s="69" t="s">
        <v>141</v>
      </c>
      <c r="I48" s="20"/>
      <c r="J48" s="20">
        <v>0.71</v>
      </c>
      <c r="O48" s="100"/>
    </row>
    <row r="49" spans="1:15" s="5" customFormat="1" ht="16.5" customHeight="1" x14ac:dyDescent="0.45">
      <c r="A49" s="12">
        <v>5.9</v>
      </c>
      <c r="B49" s="13" t="s">
        <v>77</v>
      </c>
      <c r="C49" s="75" t="s">
        <v>110</v>
      </c>
      <c r="D49" s="2"/>
      <c r="E49" s="48" t="s">
        <v>45</v>
      </c>
      <c r="F49" s="12">
        <v>4</v>
      </c>
      <c r="G49" s="68" t="s">
        <v>172</v>
      </c>
      <c r="H49" s="69" t="s">
        <v>142</v>
      </c>
      <c r="I49" s="20"/>
      <c r="J49" s="20">
        <v>1.9</v>
      </c>
      <c r="O49" s="100"/>
    </row>
    <row r="50" spans="1:15" s="5" customFormat="1" ht="16.5" customHeight="1" x14ac:dyDescent="0.45">
      <c r="A50" s="19" t="s">
        <v>48</v>
      </c>
      <c r="B50" s="13" t="s">
        <v>161</v>
      </c>
      <c r="C50" s="89" t="s">
        <v>162</v>
      </c>
      <c r="D50" s="23" t="s">
        <v>148</v>
      </c>
      <c r="E50" s="1"/>
      <c r="F50" s="12">
        <v>1</v>
      </c>
      <c r="G50" s="60" t="s">
        <v>10</v>
      </c>
      <c r="H50" s="12"/>
      <c r="I50" s="20"/>
      <c r="J50" s="20">
        <v>10.15</v>
      </c>
      <c r="O50" s="100"/>
    </row>
    <row r="51" spans="1:15" ht="16.5" customHeight="1" x14ac:dyDescent="0.45">
      <c r="A51" s="12"/>
      <c r="B51" s="13"/>
      <c r="C51" s="55"/>
      <c r="D51" s="23"/>
      <c r="E51" s="1"/>
      <c r="F51" s="12"/>
      <c r="H51" s="12"/>
      <c r="O51" s="108"/>
    </row>
    <row r="52" spans="1:15" ht="16.5" customHeight="1" x14ac:dyDescent="0.45">
      <c r="A52" s="24">
        <v>6</v>
      </c>
      <c r="B52" s="25" t="s">
        <v>86</v>
      </c>
      <c r="C52" s="56" t="s">
        <v>83</v>
      </c>
      <c r="D52" s="25"/>
      <c r="E52" s="26"/>
      <c r="F52" s="26">
        <v>1</v>
      </c>
      <c r="G52" s="62" t="s">
        <v>11</v>
      </c>
      <c r="H52" s="30"/>
      <c r="I52" s="30"/>
      <c r="J52" s="90">
        <f>SUMPRODUCT(F53:F56,J53:J56)</f>
        <v>39.360000000000007</v>
      </c>
      <c r="O52" s="108"/>
    </row>
    <row r="53" spans="1:15" ht="16.5" customHeight="1" x14ac:dyDescent="0.45">
      <c r="A53" s="12">
        <v>6.1</v>
      </c>
      <c r="B53" s="13" t="s">
        <v>76</v>
      </c>
      <c r="C53" s="39">
        <v>401089</v>
      </c>
      <c r="D53" s="2" t="s">
        <v>133</v>
      </c>
      <c r="E53" s="81"/>
      <c r="F53" s="12">
        <v>3</v>
      </c>
      <c r="G53" s="60" t="s">
        <v>10</v>
      </c>
      <c r="H53" s="79" t="s">
        <v>143</v>
      </c>
      <c r="J53" s="20">
        <v>9.14</v>
      </c>
      <c r="O53" s="108"/>
    </row>
    <row r="54" spans="1:15" ht="16.5" customHeight="1" x14ac:dyDescent="0.45">
      <c r="A54" s="12">
        <v>6.2</v>
      </c>
      <c r="B54" s="13" t="s">
        <v>115</v>
      </c>
      <c r="C54" s="39">
        <v>481770</v>
      </c>
      <c r="D54" s="2"/>
      <c r="E54" s="83" t="s">
        <v>87</v>
      </c>
      <c r="F54" s="12">
        <v>3</v>
      </c>
      <c r="G54" s="60" t="s">
        <v>10</v>
      </c>
      <c r="H54" s="79" t="s">
        <v>144</v>
      </c>
      <c r="J54" s="20">
        <v>1.53</v>
      </c>
      <c r="O54" s="108"/>
    </row>
    <row r="55" spans="1:15" ht="16.5" customHeight="1" x14ac:dyDescent="0.45">
      <c r="A55" s="12">
        <v>6.3</v>
      </c>
      <c r="B55" s="13" t="s">
        <v>46</v>
      </c>
      <c r="C55" s="39">
        <v>440141</v>
      </c>
      <c r="D55" s="23" t="s">
        <v>17</v>
      </c>
      <c r="E55" s="82"/>
      <c r="F55" s="12">
        <v>3</v>
      </c>
      <c r="G55" s="60" t="s">
        <v>11</v>
      </c>
      <c r="H55" s="12"/>
      <c r="J55" s="20">
        <v>1.87</v>
      </c>
      <c r="O55" s="108"/>
    </row>
    <row r="56" spans="1:15" ht="16.5" customHeight="1" x14ac:dyDescent="0.45">
      <c r="A56" s="12">
        <v>6.4</v>
      </c>
      <c r="B56" s="13" t="s">
        <v>161</v>
      </c>
      <c r="C56" s="89" t="s">
        <v>162</v>
      </c>
      <c r="D56" s="23" t="s">
        <v>148</v>
      </c>
      <c r="E56" s="1"/>
      <c r="F56" s="12">
        <v>1</v>
      </c>
      <c r="G56" s="60" t="s">
        <v>10</v>
      </c>
      <c r="H56" s="12"/>
      <c r="J56" s="20">
        <v>1.74</v>
      </c>
      <c r="O56" s="108"/>
    </row>
    <row r="57" spans="1:15" ht="16.5" customHeight="1" x14ac:dyDescent="0.45">
      <c r="A57" s="12"/>
      <c r="B57" s="13"/>
      <c r="C57" s="55"/>
      <c r="D57" s="23"/>
      <c r="E57" s="1"/>
      <c r="F57" s="12"/>
      <c r="H57" s="12"/>
      <c r="O57" s="108"/>
    </row>
    <row r="58" spans="1:15" ht="16.5" customHeight="1" x14ac:dyDescent="0.45">
      <c r="A58" s="12">
        <v>7</v>
      </c>
      <c r="B58" s="63" t="s">
        <v>117</v>
      </c>
      <c r="C58" s="39">
        <v>471036</v>
      </c>
      <c r="D58" s="2"/>
      <c r="E58" s="1"/>
      <c r="F58" s="1">
        <v>1</v>
      </c>
      <c r="G58" s="60" t="s">
        <v>10</v>
      </c>
      <c r="J58" s="91">
        <v>3.93</v>
      </c>
      <c r="O58" s="108"/>
    </row>
    <row r="59" spans="1:15" ht="16.5" customHeight="1" x14ac:dyDescent="0.45">
      <c r="A59" s="12"/>
      <c r="B59" s="63"/>
      <c r="C59" s="39"/>
      <c r="D59" s="2"/>
      <c r="E59" s="1"/>
      <c r="F59" s="12"/>
      <c r="H59" s="12"/>
      <c r="O59" s="108"/>
    </row>
    <row r="60" spans="1:15" ht="16.5" customHeight="1" x14ac:dyDescent="0.45">
      <c r="A60" s="12">
        <v>8</v>
      </c>
      <c r="B60" s="63" t="s">
        <v>118</v>
      </c>
      <c r="C60" s="39">
        <v>471037</v>
      </c>
      <c r="D60" s="2"/>
      <c r="E60" s="1"/>
      <c r="F60" s="1">
        <v>1</v>
      </c>
      <c r="G60" s="60" t="s">
        <v>10</v>
      </c>
      <c r="H60" s="12"/>
      <c r="J60" s="91">
        <v>3.93</v>
      </c>
      <c r="O60" s="108"/>
    </row>
    <row r="61" spans="1:15" ht="16.5" customHeight="1" x14ac:dyDescent="0.45">
      <c r="A61" s="12"/>
      <c r="B61" s="13"/>
      <c r="C61" s="39"/>
      <c r="D61" s="2"/>
      <c r="E61" s="1"/>
      <c r="F61" s="12"/>
      <c r="H61" s="12"/>
      <c r="O61" s="108"/>
    </row>
    <row r="62" spans="1:15" s="4" customFormat="1" ht="16.5" customHeight="1" x14ac:dyDescent="0.4">
      <c r="A62" s="24">
        <v>9</v>
      </c>
      <c r="B62" s="86" t="s">
        <v>154</v>
      </c>
      <c r="C62" s="85">
        <v>701288</v>
      </c>
      <c r="D62" s="25"/>
      <c r="E62" s="26"/>
      <c r="F62" s="85">
        <v>1</v>
      </c>
      <c r="G62" s="87" t="s">
        <v>25</v>
      </c>
      <c r="H62" s="85"/>
      <c r="I62" s="30"/>
      <c r="J62" s="90">
        <f>SUMPRODUCT(F63:F64,J63:J64)</f>
        <v>139.80000000000001</v>
      </c>
      <c r="O62" s="107"/>
    </row>
    <row r="63" spans="1:15" ht="16.5" customHeight="1" x14ac:dyDescent="0.45">
      <c r="A63" s="15">
        <v>9.1</v>
      </c>
      <c r="B63" s="2" t="s">
        <v>152</v>
      </c>
      <c r="C63" s="39">
        <v>471118</v>
      </c>
      <c r="D63" s="2"/>
      <c r="E63" s="1"/>
      <c r="F63" s="1">
        <v>1</v>
      </c>
      <c r="G63" s="60" t="s">
        <v>25</v>
      </c>
      <c r="J63" s="20">
        <v>139.59</v>
      </c>
      <c r="O63" s="108"/>
    </row>
    <row r="64" spans="1:15" ht="16.5" customHeight="1" x14ac:dyDescent="0.45">
      <c r="A64" s="15">
        <v>9.1999999999999993</v>
      </c>
      <c r="B64" s="2" t="s">
        <v>157</v>
      </c>
      <c r="C64" s="1">
        <v>472353</v>
      </c>
      <c r="D64" s="2"/>
      <c r="E64" s="1"/>
      <c r="F64" s="1">
        <v>1</v>
      </c>
      <c r="G64" s="88" t="s">
        <v>25</v>
      </c>
      <c r="J64" s="20">
        <v>0.21</v>
      </c>
      <c r="O64" s="108"/>
    </row>
    <row r="65" spans="1:15" ht="16.5" customHeight="1" x14ac:dyDescent="0.45">
      <c r="A65" s="15"/>
      <c r="B65" s="2"/>
      <c r="C65" s="55"/>
      <c r="D65" s="2"/>
      <c r="E65" s="1"/>
      <c r="F65" s="1"/>
      <c r="O65" s="108"/>
    </row>
    <row r="66" spans="1:15" ht="16.5" customHeight="1" x14ac:dyDescent="0.45">
      <c r="A66" s="15">
        <v>10</v>
      </c>
      <c r="B66" s="2" t="s">
        <v>14</v>
      </c>
      <c r="C66" s="55" t="s">
        <v>11</v>
      </c>
      <c r="D66" s="2"/>
      <c r="E66" s="1"/>
      <c r="F66" s="1">
        <v>1</v>
      </c>
      <c r="G66" s="60" t="s">
        <v>11</v>
      </c>
      <c r="J66" s="91">
        <v>0.24</v>
      </c>
      <c r="O66" s="108"/>
    </row>
    <row r="67" spans="1:15" ht="16.5" customHeight="1" x14ac:dyDescent="0.45">
      <c r="A67" s="15"/>
      <c r="B67" s="2"/>
      <c r="C67" s="55"/>
      <c r="D67" s="2"/>
      <c r="E67" s="1"/>
      <c r="F67" s="1"/>
      <c r="O67" s="108"/>
    </row>
    <row r="68" spans="1:15" s="4" customFormat="1" ht="16.5" customHeight="1" x14ac:dyDescent="0.4">
      <c r="A68" s="24">
        <v>11</v>
      </c>
      <c r="B68" s="25" t="s">
        <v>159</v>
      </c>
      <c r="C68" s="24" t="s">
        <v>167</v>
      </c>
      <c r="D68" s="25"/>
      <c r="E68" s="26"/>
      <c r="F68" s="24" t="s">
        <v>160</v>
      </c>
      <c r="G68" s="62" t="s">
        <v>10</v>
      </c>
      <c r="H68" s="30"/>
      <c r="I68" s="30"/>
      <c r="J68" s="90">
        <f>SUMPRODUCT(F69:F70,J69:J70)</f>
        <v>265.5</v>
      </c>
      <c r="O68" s="107"/>
    </row>
    <row r="69" spans="1:15" ht="16.5" customHeight="1" x14ac:dyDescent="0.45">
      <c r="A69" s="15">
        <v>11.1</v>
      </c>
      <c r="B69" s="2" t="s">
        <v>156</v>
      </c>
      <c r="C69" s="15" t="s">
        <v>168</v>
      </c>
      <c r="D69" s="2"/>
      <c r="E69" s="1"/>
      <c r="F69" s="15">
        <v>1</v>
      </c>
      <c r="G69" s="88" t="s">
        <v>10</v>
      </c>
      <c r="J69" s="20">
        <v>265</v>
      </c>
      <c r="O69" s="108"/>
    </row>
    <row r="70" spans="1:15" ht="16.5" customHeight="1" x14ac:dyDescent="0.45">
      <c r="A70" s="15">
        <v>11.2</v>
      </c>
      <c r="B70" s="3" t="s">
        <v>155</v>
      </c>
      <c r="C70" s="84">
        <v>471348</v>
      </c>
      <c r="D70" s="2"/>
      <c r="E70" s="1"/>
      <c r="F70" s="1">
        <v>2</v>
      </c>
      <c r="G70" s="60" t="s">
        <v>25</v>
      </c>
      <c r="J70" s="20">
        <v>0.25</v>
      </c>
      <c r="O70" s="108"/>
    </row>
    <row r="71" spans="1:15" ht="16.5" customHeight="1" x14ac:dyDescent="0.45">
      <c r="A71" s="15"/>
      <c r="B71" s="2"/>
      <c r="C71" s="55"/>
      <c r="D71" s="2"/>
      <c r="E71" s="1"/>
      <c r="O71" s="108"/>
    </row>
    <row r="72" spans="1:15" ht="16.5" customHeight="1" x14ac:dyDescent="0.45">
      <c r="A72" s="15">
        <v>12</v>
      </c>
      <c r="B72" s="2" t="s">
        <v>53</v>
      </c>
      <c r="C72" s="55" t="s">
        <v>11</v>
      </c>
      <c r="D72" s="2"/>
      <c r="E72" s="1"/>
      <c r="F72" s="31" t="s">
        <v>54</v>
      </c>
      <c r="G72" s="60" t="s">
        <v>11</v>
      </c>
      <c r="J72" s="91">
        <v>10</v>
      </c>
      <c r="O72" s="108"/>
    </row>
    <row r="75" spans="1:15" x14ac:dyDescent="0.45">
      <c r="I75" s="92" t="s">
        <v>164</v>
      </c>
      <c r="J75" s="20">
        <f>SUM(F4*J4)+(F27*J27)+(F31*J31)+(F35*J35)+(F40*J40)+(F52*J52)+(F58*J58)+(F60*J60)+(F62*J62)+(F66*J66)</f>
        <v>2041.5329999999997</v>
      </c>
    </row>
    <row r="76" spans="1:15" x14ac:dyDescent="0.45">
      <c r="H76" s="93"/>
      <c r="I76" s="94" t="s">
        <v>165</v>
      </c>
      <c r="J76" s="95">
        <f>SUM(F4*J4)+(F27*J27)+(F31*J31)+(F35*J35)+(F40*J40)+(F52*J52)+(F58*J58)+(F60*J60)+(F62*J62)+(F66*J66)+(1/4*(J68+J72))</f>
        <v>2110.4079999999994</v>
      </c>
    </row>
    <row r="77" spans="1:15" x14ac:dyDescent="0.45">
      <c r="I77" s="92" t="s">
        <v>166</v>
      </c>
      <c r="J77" s="20">
        <f>SUM(J76*4)</f>
        <v>8441.6319999999978</v>
      </c>
    </row>
  </sheetData>
  <phoneticPr fontId="26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2021-08-06T10:53:07Z</cp:lastPrinted>
  <dcterms:created xsi:type="dcterms:W3CDTF">2012-04-17T15:07:43Z</dcterms:created>
  <dcterms:modified xsi:type="dcterms:W3CDTF">2026-08-24T10:23:17Z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