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BOM Revision 2\"/>
    </mc:Choice>
  </mc:AlternateContent>
  <xr:revisionPtr revIDLastSave="0" documentId="13_ncr:1_{714B5A89-E9BB-4C93-AAC6-77C87429A09B}" xr6:coauthVersionLast="47" xr6:coauthVersionMax="47" xr10:uidLastSave="{00000000-0000-0000-0000-000000000000}"/>
  <bookViews>
    <workbookView xWindow="-98" yWindow="-98" windowWidth="28996" windowHeight="15796" xr2:uid="{946032BD-06C9-4181-86EF-F6470AF0BCBE}"/>
  </bookViews>
  <sheets>
    <sheet name="Sheet1" sheetId="1" r:id="rId1"/>
  </sheets>
  <definedNames>
    <definedName name="_xlnm.Print_Area" localSheetId="0">Sheet1!$A$1:$H$46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" i="1" l="1"/>
  <c r="J8" i="1"/>
  <c r="J9" i="1"/>
  <c r="J14" i="1"/>
  <c r="J26" i="1"/>
  <c r="J36" i="1"/>
  <c r="J42" i="1"/>
  <c r="J49" i="1"/>
  <c r="J50" i="1"/>
  <c r="J51" i="1"/>
</calcChain>
</file>

<file path=xl/sharedStrings.xml><?xml version="1.0" encoding="utf-8"?>
<sst xmlns="http://schemas.openxmlformats.org/spreadsheetml/2006/main" count="149" uniqueCount="101">
  <si>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</si>
  <si>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</si>
  <si>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</si>
  <si>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</si>
  <si>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</si>
  <si>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</si>
  <si>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</si>
  <si>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</si>
  <si>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</si>
  <si>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</si>
  <si>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</si>
  <si>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</si>
  <si>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</si>
  <si>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B</t>
  </si>
  <si>
    <t>CLEAR CELLOPHANE TAPE (BOX TABS)</t>
  </si>
  <si>
    <t>BZP</t>
  </si>
  <si>
    <t>(464631)</t>
  </si>
  <si>
    <t>ITEM LETTER</t>
  </si>
  <si>
    <t>--</t>
  </si>
  <si>
    <t>BRKT AND LABEL ASSY</t>
  </si>
  <si>
    <t>M4x30LG POZI PAN HEAD SCREW</t>
  </si>
  <si>
    <t>M6x30LG POZI PAN HEAD SCREW</t>
  </si>
  <si>
    <t>M4x16LG POZI PAN HEAD SCREW</t>
  </si>
  <si>
    <t>T2</t>
  </si>
  <si>
    <t>T3</t>
  </si>
  <si>
    <t>T5</t>
  </si>
  <si>
    <t>T6</t>
  </si>
  <si>
    <t>M6x16LG POZI PAN HEAD SCREW</t>
  </si>
  <si>
    <t>T8</t>
  </si>
  <si>
    <t>T9</t>
  </si>
  <si>
    <t>M6 PLAIN WASHER (FORM C)</t>
  </si>
  <si>
    <t>T1</t>
  </si>
  <si>
    <t>T4</t>
  </si>
  <si>
    <t>T7</t>
  </si>
  <si>
    <t>M8x45LG POZI PAN HEAD SCREW</t>
  </si>
  <si>
    <t>CLEAR CELLOPHANE TAPE (OUTER CARTON)</t>
  </si>
  <si>
    <t>AS REQUIRED</t>
  </si>
  <si>
    <t>M8x25LG POZI PAN HEAD SCREW</t>
  </si>
  <si>
    <t>No12x50mm LG TYPE AB HEX HEAD SCREW</t>
  </si>
  <si>
    <t>STD FULL TV SPACER</t>
  </si>
  <si>
    <t>STD HALF TV SPACER</t>
  </si>
  <si>
    <t>TEXTURED BLACK</t>
  </si>
  <si>
    <t>KT1</t>
  </si>
  <si>
    <t>3.10</t>
  </si>
  <si>
    <t>400 WALL BRKT</t>
  </si>
  <si>
    <t>TRACK LABEL (ADHERE TO REAR OF WALL BRKT)</t>
  </si>
  <si>
    <t>400 VESA BRKT</t>
  </si>
  <si>
    <t>2.1.1</t>
  </si>
  <si>
    <t>2.1.2</t>
  </si>
  <si>
    <t>PLAIN 0.04mm THK POLYETHYLENE SLEEVE</t>
  </si>
  <si>
    <t>TRANSPARENT</t>
  </si>
  <si>
    <t>VESA BRKT (BAGGED ITEM)</t>
  </si>
  <si>
    <t>TV FIXINGS KIT (MULTI POCKET BAG)</t>
  </si>
  <si>
    <t>WALL FIXINGS KIT (SINGLE POCKET BAG)</t>
  </si>
  <si>
    <t>W</t>
  </si>
  <si>
    <t>M5x40LG POZI PAN HEAD SCREW</t>
  </si>
  <si>
    <t>400 VESA BRKT ASSY</t>
  </si>
  <si>
    <t>F7  REFERENCE</t>
  </si>
  <si>
    <t xml:space="preserve">FLAT 400 MOUNT (AL400) </t>
  </si>
  <si>
    <t>286SF</t>
  </si>
  <si>
    <t>6618-12</t>
  </si>
  <si>
    <t>6618-F</t>
  </si>
  <si>
    <t>6618-11</t>
  </si>
  <si>
    <t>6618-10</t>
  </si>
  <si>
    <t>6618-9</t>
  </si>
  <si>
    <t>AL400 4C BOX</t>
  </si>
  <si>
    <t>AL400 INSTRUCTION LEAFLET (EN/SP/FR)</t>
  </si>
  <si>
    <t>AL400 INSTRUCTION LEAFLET (GE/IT/POR)</t>
  </si>
  <si>
    <t>F7 PART No.</t>
  </si>
  <si>
    <t>286STHM001</t>
  </si>
  <si>
    <t>286SFB01</t>
  </si>
  <si>
    <t>286MTHM002</t>
  </si>
  <si>
    <t>ZGDM8/5/B</t>
  </si>
  <si>
    <t>SLDM8/10/B</t>
  </si>
  <si>
    <t>S</t>
  </si>
  <si>
    <t>3A05ST6.3/50/L/8</t>
  </si>
  <si>
    <t>A01</t>
  </si>
  <si>
    <t>LDPE</t>
  </si>
  <si>
    <t>A02</t>
  </si>
  <si>
    <t>TR-PWL400</t>
  </si>
  <si>
    <t>TR-PWL400 BOX ASSY</t>
  </si>
  <si>
    <t>TR-PWL400 BARCODE LABEL</t>
  </si>
  <si>
    <t>OUTER CARTON (TR)</t>
  </si>
  <si>
    <t>1/8</t>
  </si>
  <si>
    <t>TR-PWL400 SKU &amp; CSL LABEL</t>
  </si>
  <si>
    <t>OUTER CARTON ASSY (TR)</t>
  </si>
  <si>
    <t>FLANGED 10x50LG BLACK HEAVY DUTY WALL PLUG</t>
  </si>
  <si>
    <t>KW6</t>
  </si>
  <si>
    <t>3DM6/10/50-HN</t>
  </si>
  <si>
    <t>PRINTED COMPARTMENTALISED FIXING BAG (STD BASIC)</t>
  </si>
  <si>
    <t>(471589)</t>
  </si>
  <si>
    <t>ITEM WEIGHT (g)</t>
  </si>
  <si>
    <t>GIFT BOXED WEIGHT (g)</t>
  </si>
  <si>
    <t>BOM TOTAL WEIGHT (g)</t>
  </si>
  <si>
    <t>GROSS WEIGHT (g)</t>
  </si>
  <si>
    <t>(701517)</t>
  </si>
  <si>
    <t>(472346)</t>
  </si>
  <si>
    <t>472351</t>
  </si>
  <si>
    <t>4.8 BZP</t>
  </si>
  <si>
    <t>41</t>
  </si>
  <si>
    <t>A03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</si>
</sst>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41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name val="Century Gothic"/>
      <family val="2"/>
    </font>
    <font>
      <sz val="13"/>
      <name val="Century Gothic"/>
      <family val="2"/>
    </font>
    <font>
      <b/>
      <i/>
      <u val="double"/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theme="0" tint="-0.14999847407452621"/>
      <name val="Century Gothic"/>
      <family val="2"/>
    </font>
    <font>
      <sz val="13"/>
      <color rgb="FF7030A0"/>
      <name val="Century Gothic"/>
      <family val="2"/>
    </font>
    <font>
      <b/>
      <sz val="13"/>
      <color theme="0" tint="-0.14999847407452621"/>
      <name val="Century Gothic"/>
      <family val="2"/>
    </font>
    <font>
      <sz val="13"/>
      <color theme="4"/>
      <name val="Century Gothic"/>
      <family val="2"/>
    </font>
    <font>
      <sz val="13"/>
      <color rgb="FF0070C0"/>
      <name val="Century Gothic"/>
      <family val="2"/>
    </font>
    <font>
      <b/>
      <sz val="13"/>
      <color rgb="FF0070C0"/>
      <name val="Century Gothic"/>
      <family val="2"/>
    </font>
    <font>
      <b/>
      <u/>
      <sz val="13"/>
      <color rgb="FF0070C0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49" fontId="31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164" fontId="29" fillId="0" borderId="10" xfId="0" applyNumberFormat="1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49" fontId="29" fillId="0" borderId="10" xfId="0" applyNumberFormat="1" applyFont="1" applyBorder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17" fillId="0" borderId="0" xfId="37" applyFont="1" applyAlignment="1">
      <alignment horizontal="left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49" fontId="35" fillId="0" borderId="0" xfId="0" applyNumberFormat="1" applyFont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49" fontId="35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49" fontId="31" fillId="0" borderId="0" xfId="0" quotePrefix="1" applyNumberFormat="1" applyFont="1" applyAlignment="1">
      <alignment horizontal="center" vertical="center" wrapText="1"/>
    </xf>
    <xf numFmtId="0" fontId="17" fillId="0" borderId="0" xfId="0" applyFont="1" applyAlignment="1">
      <alignment horizontal="right"/>
    </xf>
    <xf numFmtId="0" fontId="37" fillId="0" borderId="15" xfId="0" applyFont="1" applyBorder="1" applyAlignment="1">
      <alignment horizontal="center"/>
    </xf>
    <xf numFmtId="0" fontId="37" fillId="0" borderId="16" xfId="0" applyFont="1" applyBorder="1" applyAlignment="1">
      <alignment horizontal="right"/>
    </xf>
    <xf numFmtId="2" fontId="37" fillId="0" borderId="17" xfId="0" applyNumberFormat="1" applyFont="1" applyBorder="1" applyAlignment="1">
      <alignment horizontal="center"/>
    </xf>
    <xf numFmtId="0" fontId="38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0" fontId="39" fillId="0" borderId="0" xfId="0" applyFont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23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22" fillId="0" borderId="0" xfId="0" applyNumberFormat="1" applyFont="1" applyAlignment="1">
      <alignment horizontal="center" vertical="center" wrapText="1"/>
    </xf>
    <xf numFmtId="0" fontId="27" fillId="0" borderId="0" xfId="0" applyNumberFormat="1" applyFont="1" applyAlignment="1">
      <alignment horizontal="center" vertical="center" wrapText="1"/>
    </xf>
    <xf numFmtId="0" fontId="17" fillId="0" borderId="0" xfId="0" applyNumberFormat="1" applyFont="1"/>
    <xf numFmtId="0" fontId="18" fillId="0" borderId="0" xfId="0" applyNumberFormat="1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386A5423-DDC1-4BD7-9D33-47EB14B811EC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71F08-20A2-4649-8A56-9E859F1CC92E}">
  <sheetPr>
    <pageSetUpPr fitToPage="1"/>
  </sheetPr>
  <dimension ref="A1:O51"/>
  <sheetViews>
    <sheetView tabSelected="1" zoomScale="80" zoomScaleNormal="80" workbookViewId="0">
      <pane ySplit="3" topLeftCell="A4" activePane="bottomLeft" state="frozen"/>
      <selection pane="bottomLeft"/>
    </sheetView>
  </sheetViews>
  <sheetFormatPr defaultColWidth="9.1328125" defaultRowHeight="16.5" x14ac:dyDescent="0.45"/>
  <cols>
    <col min="1" max="1" width="10.73046875" style="16" customWidth="1"/>
    <col min="2" max="2" width="63.73046875" style="3" customWidth="1"/>
    <col min="3" max="3" width="13.73046875" style="3" customWidth="1"/>
    <col min="4" max="4" width="12.73046875" style="11" customWidth="1"/>
    <col min="5" max="5" width="8.59765625" style="11" customWidth="1"/>
    <col min="6" max="6" width="12.3984375" style="3" customWidth="1"/>
    <col min="7" max="7" width="9.1328125" style="48" customWidth="1"/>
    <col min="8" max="8" width="25.73046875" style="22" customWidth="1"/>
    <col min="9" max="9" width="9.73046875" style="22" customWidth="1"/>
    <col min="10" max="10" width="15.59765625" style="3" customWidth="1"/>
    <col min="11" max="16384" width="9.1328125" style="3"/>
  </cols>
  <sheetData>
    <row r="1" spans="1:15" x14ac:dyDescent="0.45">
      <c r="A1" s="7"/>
      <c r="B1" s="6" t="s">
        <v>0</v>
      </c>
      <c r="C1" s="5" t="s">
        <v>1</v>
      </c>
      <c r="D1" s="5" t="s">
        <v>2</v>
      </c>
      <c r="E1" s="5"/>
      <c r="F1" s="5" t="s">
        <v>3</v>
      </c>
      <c r="G1" s="45" t="s">
        <v>4</v>
      </c>
      <c r="H1" s="40" t="s">
        <v>57</v>
      </c>
      <c r="J1" s="22"/>
    </row>
    <row r="2" spans="1:15" s="4" customFormat="1" ht="33" customHeight="1" thickBot="1" x14ac:dyDescent="0.45">
      <c r="A2" s="14"/>
      <c r="B2" s="9" t="s">
        <v>58</v>
      </c>
      <c r="C2" s="8" t="s">
        <v>79</v>
      </c>
      <c r="D2" s="8" t="s">
        <v>41</v>
      </c>
      <c r="E2" s="8"/>
      <c r="F2" s="24">
        <v>46258</v>
      </c>
      <c r="G2" s="46" t="s">
        <v>99</v>
      </c>
      <c r="H2" s="41" t="s">
        <v>59</v>
      </c>
      <c r="I2" s="10"/>
      <c r="J2" s="10"/>
    </row>
    <row r="3" spans="1:15" s="5" customFormat="1" ht="33" customHeight="1" x14ac:dyDescent="0.4">
      <c r="A3" s="7" t="s">
        <v>5</v>
      </c>
      <c r="B3" s="6" t="s">
        <v>6</v>
      </c>
      <c r="C3" s="5" t="s">
        <v>7</v>
      </c>
      <c r="D3" s="5" t="s">
        <v>2</v>
      </c>
      <c r="E3" s="5" t="s">
        <v>8</v>
      </c>
      <c r="F3" s="5" t="s">
        <v>9</v>
      </c>
      <c r="G3" s="42" t="s">
        <v>4</v>
      </c>
      <c r="H3" s="42" t="s">
        <v>68</v>
      </c>
      <c r="I3" s="23" t="s">
        <v>17</v>
      </c>
      <c r="J3" s="23" t="s">
        <v>91</v>
      </c>
    </row>
    <row r="4" spans="1:15" s="38" customFormat="1" x14ac:dyDescent="0.45">
      <c r="A4" s="17">
        <v>1</v>
      </c>
      <c r="B4" s="18" t="s">
        <v>19</v>
      </c>
      <c r="C4" s="17" t="s">
        <v>11</v>
      </c>
      <c r="D4" s="27"/>
      <c r="E4" s="28"/>
      <c r="F4" s="17">
        <v>1</v>
      </c>
      <c r="G4" s="47" t="s">
        <v>11</v>
      </c>
      <c r="H4" s="17"/>
      <c r="I4" s="28"/>
      <c r="J4" s="69">
        <f>SUMPRODUCT(F5:F6,J5:J6)</f>
        <v>315.25</v>
      </c>
      <c r="O4" s="71"/>
    </row>
    <row r="5" spans="1:15" s="5" customFormat="1" x14ac:dyDescent="0.45">
      <c r="A5" s="12">
        <v>1.1000000000000001</v>
      </c>
      <c r="B5" s="13" t="s">
        <v>44</v>
      </c>
      <c r="C5" s="54" t="s">
        <v>60</v>
      </c>
      <c r="D5" s="55" t="s">
        <v>12</v>
      </c>
      <c r="E5" s="1"/>
      <c r="F5" s="12">
        <v>1</v>
      </c>
      <c r="G5" s="56" t="s">
        <v>76</v>
      </c>
      <c r="H5" s="57" t="s">
        <v>69</v>
      </c>
      <c r="I5" s="1" t="s">
        <v>12</v>
      </c>
      <c r="J5" s="1">
        <v>315.2</v>
      </c>
      <c r="O5" s="72"/>
    </row>
    <row r="6" spans="1:15" s="5" customFormat="1" x14ac:dyDescent="0.45">
      <c r="A6" s="12">
        <v>1.2</v>
      </c>
      <c r="B6" s="13" t="s">
        <v>45</v>
      </c>
      <c r="C6" s="36" t="s">
        <v>16</v>
      </c>
      <c r="D6" s="2"/>
      <c r="E6" s="1"/>
      <c r="F6" s="12">
        <v>1</v>
      </c>
      <c r="G6" s="48" t="s">
        <v>10</v>
      </c>
      <c r="H6" s="12"/>
      <c r="I6" s="1"/>
      <c r="J6" s="1">
        <v>0.05</v>
      </c>
      <c r="O6" s="72"/>
    </row>
    <row r="7" spans="1:15" s="29" customFormat="1" x14ac:dyDescent="0.45">
      <c r="A7" s="19"/>
      <c r="B7" s="20"/>
      <c r="C7" s="43"/>
      <c r="D7" s="32"/>
      <c r="E7" s="33"/>
      <c r="F7" s="19"/>
      <c r="G7" s="49"/>
      <c r="H7" s="19"/>
      <c r="I7" s="33"/>
      <c r="J7" s="33"/>
      <c r="O7" s="73"/>
    </row>
    <row r="8" spans="1:15" s="29" customFormat="1" x14ac:dyDescent="0.45">
      <c r="A8" s="19">
        <v>2</v>
      </c>
      <c r="B8" s="20" t="s">
        <v>51</v>
      </c>
      <c r="C8" s="43" t="s">
        <v>11</v>
      </c>
      <c r="D8" s="32"/>
      <c r="E8" s="33"/>
      <c r="F8" s="19">
        <v>2</v>
      </c>
      <c r="G8" s="49" t="s">
        <v>11</v>
      </c>
      <c r="H8" s="19"/>
      <c r="I8" s="33"/>
      <c r="J8" s="70">
        <f>(F9*J9)+(F12*J12)</f>
        <v>137.44499999999996</v>
      </c>
      <c r="O8" s="73"/>
    </row>
    <row r="9" spans="1:15" s="38" customFormat="1" x14ac:dyDescent="0.45">
      <c r="A9" s="17">
        <v>2.1</v>
      </c>
      <c r="B9" s="18" t="s">
        <v>56</v>
      </c>
      <c r="C9" s="44" t="s">
        <v>61</v>
      </c>
      <c r="D9" s="27"/>
      <c r="E9" s="28"/>
      <c r="F9" s="17">
        <v>1</v>
      </c>
      <c r="G9" s="47" t="s">
        <v>10</v>
      </c>
      <c r="H9" s="58" t="s">
        <v>70</v>
      </c>
      <c r="I9" s="28" t="s">
        <v>13</v>
      </c>
      <c r="J9" s="28">
        <f>SUMPRODUCT(F10:F11,J10:J11)</f>
        <v>134.83999999999997</v>
      </c>
      <c r="O9" s="71"/>
    </row>
    <row r="10" spans="1:15" s="5" customFormat="1" x14ac:dyDescent="0.45">
      <c r="A10" s="12" t="s">
        <v>47</v>
      </c>
      <c r="B10" s="13" t="s">
        <v>46</v>
      </c>
      <c r="C10" s="54" t="s">
        <v>62</v>
      </c>
      <c r="D10" s="55" t="s">
        <v>12</v>
      </c>
      <c r="E10" s="1"/>
      <c r="F10" s="12">
        <v>1</v>
      </c>
      <c r="G10" s="59" t="s">
        <v>76</v>
      </c>
      <c r="H10" s="57" t="s">
        <v>71</v>
      </c>
      <c r="I10" s="1"/>
      <c r="J10" s="1">
        <v>129.41999999999999</v>
      </c>
      <c r="O10" s="72"/>
    </row>
    <row r="11" spans="1:15" s="37" customFormat="1" x14ac:dyDescent="0.45">
      <c r="A11" s="12" t="s">
        <v>48</v>
      </c>
      <c r="B11" s="35" t="s">
        <v>55</v>
      </c>
      <c r="C11" s="36">
        <v>400795</v>
      </c>
      <c r="D11" s="2" t="s">
        <v>98</v>
      </c>
      <c r="E11" s="1"/>
      <c r="F11" s="12">
        <v>1</v>
      </c>
      <c r="G11" s="48" t="s">
        <v>11</v>
      </c>
      <c r="H11" s="34"/>
      <c r="I11" s="34"/>
      <c r="J11" s="36">
        <v>5.42</v>
      </c>
      <c r="O11" s="74"/>
    </row>
    <row r="12" spans="1:15" ht="16.5" customHeight="1" x14ac:dyDescent="0.45">
      <c r="A12" s="12">
        <v>2.2000000000000002</v>
      </c>
      <c r="B12" s="13" t="s">
        <v>49</v>
      </c>
      <c r="C12" s="12" t="s">
        <v>11</v>
      </c>
      <c r="D12" s="25" t="s">
        <v>50</v>
      </c>
      <c r="E12" s="1"/>
      <c r="F12" s="12">
        <v>1</v>
      </c>
      <c r="G12" s="48" t="s">
        <v>11</v>
      </c>
      <c r="H12" s="12"/>
      <c r="I12" s="1"/>
      <c r="J12" s="1">
        <v>2.605</v>
      </c>
      <c r="O12" s="75"/>
    </row>
    <row r="13" spans="1:15" s="5" customFormat="1" x14ac:dyDescent="0.45">
      <c r="A13" s="12"/>
      <c r="B13" s="13"/>
      <c r="C13" s="12"/>
      <c r="D13" s="2"/>
      <c r="E13" s="1"/>
      <c r="F13" s="12"/>
      <c r="G13" s="48"/>
      <c r="H13" s="12"/>
      <c r="I13" s="1"/>
      <c r="J13" s="1"/>
      <c r="O13" s="72"/>
    </row>
    <row r="14" spans="1:15" s="5" customFormat="1" x14ac:dyDescent="0.4">
      <c r="A14" s="26">
        <v>3</v>
      </c>
      <c r="B14" s="27" t="s">
        <v>52</v>
      </c>
      <c r="C14" s="28" t="s">
        <v>42</v>
      </c>
      <c r="D14" s="27"/>
      <c r="E14" s="1"/>
      <c r="F14" s="28">
        <v>1</v>
      </c>
      <c r="G14" s="47" t="s">
        <v>11</v>
      </c>
      <c r="H14" s="30"/>
      <c r="I14" s="30"/>
      <c r="J14" s="68">
        <f>SUMPRODUCT(F15:F24,J15:J24)</f>
        <v>185.96199999999999</v>
      </c>
      <c r="O14" s="72"/>
    </row>
    <row r="15" spans="1:15" s="5" customFormat="1" x14ac:dyDescent="0.45">
      <c r="A15" s="12">
        <v>3.1</v>
      </c>
      <c r="B15" s="13" t="s">
        <v>22</v>
      </c>
      <c r="C15" s="12">
        <v>400477</v>
      </c>
      <c r="D15" s="2" t="s">
        <v>98</v>
      </c>
      <c r="E15" s="39" t="s">
        <v>31</v>
      </c>
      <c r="F15" s="12">
        <v>4</v>
      </c>
      <c r="G15" s="48" t="s">
        <v>11</v>
      </c>
      <c r="H15" s="12"/>
      <c r="I15" s="22"/>
      <c r="J15" s="22">
        <v>1.63</v>
      </c>
      <c r="O15" s="72"/>
    </row>
    <row r="16" spans="1:15" s="5" customFormat="1" x14ac:dyDescent="0.45">
      <c r="A16" s="12">
        <v>3.2</v>
      </c>
      <c r="B16" s="13" t="s">
        <v>20</v>
      </c>
      <c r="C16" s="12">
        <v>400545</v>
      </c>
      <c r="D16" s="2" t="s">
        <v>98</v>
      </c>
      <c r="E16" s="39" t="s">
        <v>23</v>
      </c>
      <c r="F16" s="12">
        <v>4</v>
      </c>
      <c r="G16" s="48" t="s">
        <v>11</v>
      </c>
      <c r="H16" s="12"/>
      <c r="I16" s="22"/>
      <c r="J16" s="22">
        <v>2.585</v>
      </c>
      <c r="O16" s="72"/>
    </row>
    <row r="17" spans="1:15" s="5" customFormat="1" x14ac:dyDescent="0.45">
      <c r="A17" s="12">
        <v>3.3</v>
      </c>
      <c r="B17" s="13" t="s">
        <v>27</v>
      </c>
      <c r="C17" s="12">
        <v>400457</v>
      </c>
      <c r="D17" s="2" t="s">
        <v>98</v>
      </c>
      <c r="E17" s="39" t="s">
        <v>24</v>
      </c>
      <c r="F17" s="12">
        <v>4</v>
      </c>
      <c r="G17" s="48" t="s">
        <v>11</v>
      </c>
      <c r="H17" s="12"/>
      <c r="I17" s="22"/>
      <c r="J17" s="22">
        <v>3.855</v>
      </c>
      <c r="O17" s="72"/>
    </row>
    <row r="18" spans="1:15" s="5" customFormat="1" x14ac:dyDescent="0.45">
      <c r="A18" s="12">
        <v>3.4</v>
      </c>
      <c r="B18" s="13" t="s">
        <v>21</v>
      </c>
      <c r="C18" s="12">
        <v>400652</v>
      </c>
      <c r="D18" s="2" t="s">
        <v>98</v>
      </c>
      <c r="E18" s="39" t="s">
        <v>32</v>
      </c>
      <c r="F18" s="12">
        <v>4</v>
      </c>
      <c r="G18" s="48" t="s">
        <v>11</v>
      </c>
      <c r="H18" s="12"/>
      <c r="I18" s="22"/>
      <c r="J18" s="22">
        <v>6.41</v>
      </c>
      <c r="O18" s="72"/>
    </row>
    <row r="19" spans="1:15" s="5" customFormat="1" x14ac:dyDescent="0.45">
      <c r="A19" s="12">
        <v>3.5</v>
      </c>
      <c r="B19" s="13" t="s">
        <v>37</v>
      </c>
      <c r="C19" s="12">
        <v>400551</v>
      </c>
      <c r="D19" s="2" t="s">
        <v>98</v>
      </c>
      <c r="E19" s="39" t="s">
        <v>25</v>
      </c>
      <c r="F19" s="12">
        <v>4</v>
      </c>
      <c r="G19" s="48" t="s">
        <v>11</v>
      </c>
      <c r="H19" s="12"/>
      <c r="I19" s="22"/>
      <c r="J19" s="22">
        <v>9.68</v>
      </c>
      <c r="O19" s="72"/>
    </row>
    <row r="20" spans="1:15" s="5" customFormat="1" x14ac:dyDescent="0.45">
      <c r="A20" s="12">
        <v>3.6</v>
      </c>
      <c r="B20" s="13" t="s">
        <v>34</v>
      </c>
      <c r="C20" s="12">
        <v>400608</v>
      </c>
      <c r="D20" s="2" t="s">
        <v>98</v>
      </c>
      <c r="E20" s="39" t="s">
        <v>26</v>
      </c>
      <c r="F20" s="12">
        <v>4</v>
      </c>
      <c r="G20" s="48" t="s">
        <v>11</v>
      </c>
      <c r="H20" s="12"/>
      <c r="I20" s="22"/>
      <c r="J20" s="22">
        <v>15.63</v>
      </c>
      <c r="O20" s="72"/>
    </row>
    <row r="21" spans="1:15" s="5" customFormat="1" x14ac:dyDescent="0.45">
      <c r="A21" s="12">
        <v>3.7</v>
      </c>
      <c r="B21" s="13" t="s">
        <v>30</v>
      </c>
      <c r="C21" s="12">
        <v>440141</v>
      </c>
      <c r="D21" s="25" t="s">
        <v>15</v>
      </c>
      <c r="E21" s="39" t="s">
        <v>33</v>
      </c>
      <c r="F21" s="12">
        <v>4</v>
      </c>
      <c r="G21" s="48" t="s">
        <v>11</v>
      </c>
      <c r="H21" s="12"/>
      <c r="I21" s="22"/>
      <c r="J21" s="22">
        <v>1.82</v>
      </c>
      <c r="O21" s="72"/>
    </row>
    <row r="22" spans="1:15" s="5" customFormat="1" x14ac:dyDescent="0.45">
      <c r="A22" s="12">
        <v>3.8</v>
      </c>
      <c r="B22" s="13" t="s">
        <v>40</v>
      </c>
      <c r="C22" s="54" t="s">
        <v>63</v>
      </c>
      <c r="D22" s="2"/>
      <c r="E22" s="39" t="s">
        <v>28</v>
      </c>
      <c r="F22" s="12">
        <v>4</v>
      </c>
      <c r="G22" s="56" t="s">
        <v>78</v>
      </c>
      <c r="H22" s="57" t="s">
        <v>72</v>
      </c>
      <c r="I22" s="22"/>
      <c r="J22" s="22">
        <v>0.63300000000000001</v>
      </c>
      <c r="O22" s="72"/>
    </row>
    <row r="23" spans="1:15" s="5" customFormat="1" ht="16.5" customHeight="1" x14ac:dyDescent="0.45">
      <c r="A23" s="12">
        <v>3.9</v>
      </c>
      <c r="B23" s="13" t="s">
        <v>39</v>
      </c>
      <c r="C23" s="54" t="s">
        <v>64</v>
      </c>
      <c r="D23" s="2"/>
      <c r="E23" s="39" t="s">
        <v>29</v>
      </c>
      <c r="F23" s="12">
        <v>4</v>
      </c>
      <c r="G23" s="56" t="s">
        <v>100</v>
      </c>
      <c r="H23" s="57" t="s">
        <v>73</v>
      </c>
      <c r="I23" s="22"/>
      <c r="J23" s="22">
        <v>1.76</v>
      </c>
      <c r="O23" s="72"/>
    </row>
    <row r="24" spans="1:15" s="5" customFormat="1" ht="16.5" customHeight="1" x14ac:dyDescent="0.45">
      <c r="A24" s="21" t="s">
        <v>43</v>
      </c>
      <c r="B24" s="13" t="s">
        <v>89</v>
      </c>
      <c r="C24" s="62" t="s">
        <v>90</v>
      </c>
      <c r="D24" s="25" t="s">
        <v>77</v>
      </c>
      <c r="E24" s="1"/>
      <c r="F24" s="12">
        <v>1</v>
      </c>
      <c r="G24" s="48" t="s">
        <v>10</v>
      </c>
      <c r="H24" s="12"/>
      <c r="I24" s="22"/>
      <c r="J24" s="22">
        <v>9.9499999999999993</v>
      </c>
      <c r="O24" s="72"/>
    </row>
    <row r="25" spans="1:15" ht="16.5" customHeight="1" x14ac:dyDescent="0.45">
      <c r="A25" s="12"/>
      <c r="B25" s="13"/>
      <c r="C25" s="21"/>
      <c r="D25" s="25"/>
      <c r="E25" s="1"/>
      <c r="F25" s="12"/>
      <c r="H25" s="12"/>
      <c r="J25" s="22"/>
      <c r="O25" s="75"/>
    </row>
    <row r="26" spans="1:15" ht="16.5" customHeight="1" x14ac:dyDescent="0.45">
      <c r="A26" s="26">
        <v>4</v>
      </c>
      <c r="B26" s="27" t="s">
        <v>53</v>
      </c>
      <c r="C26" s="28" t="s">
        <v>87</v>
      </c>
      <c r="D26" s="27"/>
      <c r="E26" s="28"/>
      <c r="F26" s="28">
        <v>1</v>
      </c>
      <c r="G26" s="47" t="s">
        <v>11</v>
      </c>
      <c r="H26" s="30"/>
      <c r="I26" s="30"/>
      <c r="J26" s="68">
        <f>SUMPRODUCT(F27:F30,J27:J30)</f>
        <v>57.03</v>
      </c>
      <c r="O26" s="75"/>
    </row>
    <row r="27" spans="1:15" ht="16.5" customHeight="1" x14ac:dyDescent="0.45">
      <c r="A27" s="12">
        <v>4.0999999999999996</v>
      </c>
      <c r="B27" s="13" t="s">
        <v>38</v>
      </c>
      <c r="C27" s="36">
        <v>401089</v>
      </c>
      <c r="D27" s="2" t="s">
        <v>74</v>
      </c>
      <c r="E27" s="51"/>
      <c r="F27" s="12">
        <v>4</v>
      </c>
      <c r="G27" s="48" t="s">
        <v>10</v>
      </c>
      <c r="H27" s="54" t="s">
        <v>75</v>
      </c>
      <c r="J27" s="22">
        <v>9.3800000000000008</v>
      </c>
      <c r="O27" s="75"/>
    </row>
    <row r="28" spans="1:15" ht="16.5" customHeight="1" x14ac:dyDescent="0.45">
      <c r="A28" s="12">
        <v>4.2</v>
      </c>
      <c r="B28" s="13" t="s">
        <v>86</v>
      </c>
      <c r="C28" s="36">
        <v>481772</v>
      </c>
      <c r="D28" s="2"/>
      <c r="E28" s="52" t="s">
        <v>54</v>
      </c>
      <c r="F28" s="12">
        <v>4</v>
      </c>
      <c r="G28" s="48" t="s">
        <v>10</v>
      </c>
      <c r="H28" s="54" t="s">
        <v>88</v>
      </c>
      <c r="J28" s="22">
        <v>2.58</v>
      </c>
      <c r="O28" s="75"/>
    </row>
    <row r="29" spans="1:15" ht="16.5" customHeight="1" x14ac:dyDescent="0.45">
      <c r="A29" s="12">
        <v>4.3</v>
      </c>
      <c r="B29" s="13" t="s">
        <v>30</v>
      </c>
      <c r="C29" s="12">
        <v>440141</v>
      </c>
      <c r="D29" s="25" t="s">
        <v>15</v>
      </c>
      <c r="E29" s="53"/>
      <c r="F29" s="12">
        <v>4</v>
      </c>
      <c r="G29" s="48" t="s">
        <v>11</v>
      </c>
      <c r="H29" s="12"/>
      <c r="J29" s="22">
        <v>1.875</v>
      </c>
      <c r="O29" s="75"/>
    </row>
    <row r="30" spans="1:15" ht="16.5" customHeight="1" x14ac:dyDescent="0.45">
      <c r="A30" s="12">
        <v>4.4000000000000004</v>
      </c>
      <c r="B30" s="13" t="s">
        <v>89</v>
      </c>
      <c r="C30" s="62" t="s">
        <v>90</v>
      </c>
      <c r="D30" s="25" t="s">
        <v>77</v>
      </c>
      <c r="E30" s="1"/>
      <c r="F30" s="12">
        <v>1</v>
      </c>
      <c r="G30" s="48" t="s">
        <v>10</v>
      </c>
      <c r="H30" s="12"/>
      <c r="J30" s="22">
        <v>1.69</v>
      </c>
      <c r="O30" s="75"/>
    </row>
    <row r="31" spans="1:15" ht="16.5" customHeight="1" x14ac:dyDescent="0.45">
      <c r="A31" s="12"/>
      <c r="B31" s="13"/>
      <c r="C31" s="15"/>
      <c r="D31" s="25"/>
      <c r="E31" s="1"/>
      <c r="F31" s="12"/>
      <c r="H31" s="12"/>
      <c r="J31" s="22"/>
      <c r="O31" s="75"/>
    </row>
    <row r="32" spans="1:15" ht="16.5" customHeight="1" x14ac:dyDescent="0.45">
      <c r="A32" s="12">
        <v>5</v>
      </c>
      <c r="B32" s="50" t="s">
        <v>66</v>
      </c>
      <c r="C32" s="36">
        <v>471030</v>
      </c>
      <c r="D32" s="2"/>
      <c r="E32" s="1"/>
      <c r="F32" s="1">
        <v>1</v>
      </c>
      <c r="G32" s="48" t="s">
        <v>10</v>
      </c>
      <c r="J32" s="67">
        <v>3.855</v>
      </c>
      <c r="O32" s="75"/>
    </row>
    <row r="33" spans="1:15" ht="16.5" customHeight="1" x14ac:dyDescent="0.45">
      <c r="A33" s="12"/>
      <c r="B33" s="50"/>
      <c r="C33" s="36"/>
      <c r="D33" s="2"/>
      <c r="E33" s="1"/>
      <c r="F33" s="1"/>
      <c r="J33" s="22"/>
      <c r="O33" s="75"/>
    </row>
    <row r="34" spans="1:15" ht="16.5" customHeight="1" x14ac:dyDescent="0.45">
      <c r="A34" s="12">
        <v>6</v>
      </c>
      <c r="B34" s="50" t="s">
        <v>67</v>
      </c>
      <c r="C34" s="36">
        <v>471031</v>
      </c>
      <c r="D34" s="2"/>
      <c r="E34" s="1"/>
      <c r="F34" s="1">
        <v>1</v>
      </c>
      <c r="G34" s="48" t="s">
        <v>10</v>
      </c>
      <c r="J34" s="67">
        <v>3.855</v>
      </c>
      <c r="O34" s="75"/>
    </row>
    <row r="35" spans="1:15" ht="16.5" customHeight="1" x14ac:dyDescent="0.45">
      <c r="A35" s="12"/>
      <c r="B35" s="13"/>
      <c r="C35" s="36"/>
      <c r="D35" s="2"/>
      <c r="E35" s="1"/>
      <c r="F35" s="12"/>
      <c r="H35" s="12"/>
      <c r="J35" s="22"/>
      <c r="O35" s="75"/>
    </row>
    <row r="36" spans="1:15" x14ac:dyDescent="0.45">
      <c r="A36" s="17">
        <v>7</v>
      </c>
      <c r="B36" s="18" t="s">
        <v>80</v>
      </c>
      <c r="C36" s="17">
        <v>701286</v>
      </c>
      <c r="D36" s="27"/>
      <c r="E36" s="28"/>
      <c r="F36" s="17">
        <v>1</v>
      </c>
      <c r="G36" s="60" t="s">
        <v>18</v>
      </c>
      <c r="J36" s="67">
        <f>SUMPRODUCT(F37:F38,J37:J38)</f>
        <v>126.21</v>
      </c>
      <c r="O36" s="75"/>
    </row>
    <row r="37" spans="1:15" ht="16.5" customHeight="1" x14ac:dyDescent="0.45">
      <c r="A37" s="15">
        <v>7.1</v>
      </c>
      <c r="B37" s="35" t="s">
        <v>65</v>
      </c>
      <c r="C37" s="36">
        <v>471116</v>
      </c>
      <c r="D37" s="2"/>
      <c r="E37" s="1"/>
      <c r="F37" s="1">
        <v>1</v>
      </c>
      <c r="G37" s="48" t="s">
        <v>18</v>
      </c>
      <c r="J37" s="22">
        <v>126</v>
      </c>
      <c r="O37" s="75"/>
    </row>
    <row r="38" spans="1:15" ht="16.5" customHeight="1" x14ac:dyDescent="0.45">
      <c r="A38" s="15">
        <v>7.2</v>
      </c>
      <c r="B38" s="2" t="s">
        <v>84</v>
      </c>
      <c r="C38" s="15" t="s">
        <v>97</v>
      </c>
      <c r="D38" s="2"/>
      <c r="E38" s="1"/>
      <c r="F38" s="1">
        <v>1</v>
      </c>
      <c r="G38" s="61" t="s">
        <v>18</v>
      </c>
      <c r="J38" s="22">
        <v>0.21</v>
      </c>
      <c r="O38" s="75"/>
    </row>
    <row r="39" spans="1:15" ht="16.5" customHeight="1" x14ac:dyDescent="0.45">
      <c r="A39" s="15"/>
      <c r="B39" s="2"/>
      <c r="C39" s="15"/>
      <c r="D39" s="2"/>
      <c r="E39" s="1"/>
      <c r="F39" s="1"/>
      <c r="J39" s="22"/>
      <c r="O39" s="75"/>
    </row>
    <row r="40" spans="1:15" ht="16.5" customHeight="1" x14ac:dyDescent="0.45">
      <c r="A40" s="15">
        <v>8</v>
      </c>
      <c r="B40" s="2" t="s">
        <v>14</v>
      </c>
      <c r="C40" s="15" t="s">
        <v>11</v>
      </c>
      <c r="D40" s="2"/>
      <c r="E40" s="1"/>
      <c r="F40" s="1">
        <v>2</v>
      </c>
      <c r="G40" s="48" t="s">
        <v>11</v>
      </c>
      <c r="J40" s="67">
        <v>0.23</v>
      </c>
      <c r="O40" s="75"/>
    </row>
    <row r="41" spans="1:15" ht="16.5" customHeight="1" x14ac:dyDescent="0.45">
      <c r="A41" s="15"/>
      <c r="B41" s="2"/>
      <c r="C41" s="15"/>
      <c r="D41" s="2"/>
      <c r="E41" s="1"/>
      <c r="F41" s="1"/>
      <c r="J41" s="22"/>
      <c r="O41" s="75"/>
    </row>
    <row r="42" spans="1:15" s="4" customFormat="1" ht="16.5" customHeight="1" x14ac:dyDescent="0.4">
      <c r="A42" s="26">
        <v>9</v>
      </c>
      <c r="B42" s="27" t="s">
        <v>85</v>
      </c>
      <c r="C42" s="26" t="s">
        <v>95</v>
      </c>
      <c r="D42" s="27"/>
      <c r="E42" s="28"/>
      <c r="F42" s="26" t="s">
        <v>83</v>
      </c>
      <c r="G42" s="47" t="s">
        <v>10</v>
      </c>
      <c r="H42" s="30"/>
      <c r="I42" s="30"/>
      <c r="J42" s="68">
        <f>SUMPRODUCT(F43:F44,J43:J44)</f>
        <v>322.5</v>
      </c>
      <c r="O42" s="76"/>
    </row>
    <row r="43" spans="1:15" ht="16.5" customHeight="1" x14ac:dyDescent="0.45">
      <c r="A43" s="15">
        <v>9.1</v>
      </c>
      <c r="B43" s="2" t="s">
        <v>82</v>
      </c>
      <c r="C43" s="15" t="s">
        <v>96</v>
      </c>
      <c r="D43" s="2"/>
      <c r="E43" s="1"/>
      <c r="F43" s="15">
        <v>1</v>
      </c>
      <c r="G43" s="61" t="s">
        <v>10</v>
      </c>
      <c r="J43" s="22">
        <v>322</v>
      </c>
      <c r="O43" s="75"/>
    </row>
    <row r="44" spans="1:15" ht="16.5" customHeight="1" x14ac:dyDescent="0.45">
      <c r="A44" s="15">
        <v>9.1999999999999993</v>
      </c>
      <c r="B44" s="35" t="s">
        <v>81</v>
      </c>
      <c r="C44" s="36">
        <v>471346</v>
      </c>
      <c r="D44" s="2"/>
      <c r="E44" s="1"/>
      <c r="F44" s="1">
        <v>2</v>
      </c>
      <c r="G44" s="48" t="s">
        <v>18</v>
      </c>
      <c r="J44" s="22">
        <v>0.25</v>
      </c>
      <c r="O44" s="75"/>
    </row>
    <row r="45" spans="1:15" ht="16.5" customHeight="1" x14ac:dyDescent="0.45">
      <c r="A45" s="15"/>
      <c r="B45" s="2"/>
      <c r="C45" s="15"/>
      <c r="D45" s="2"/>
      <c r="E45" s="1"/>
      <c r="J45" s="22"/>
      <c r="O45" s="75"/>
    </row>
    <row r="46" spans="1:15" ht="16.5" customHeight="1" x14ac:dyDescent="0.45">
      <c r="A46" s="15">
        <v>10</v>
      </c>
      <c r="B46" s="2" t="s">
        <v>35</v>
      </c>
      <c r="C46" s="15" t="s">
        <v>11</v>
      </c>
      <c r="D46" s="2"/>
      <c r="E46" s="1"/>
      <c r="F46" s="31" t="s">
        <v>36</v>
      </c>
      <c r="G46" s="48" t="s">
        <v>11</v>
      </c>
      <c r="J46" s="67">
        <v>10</v>
      </c>
      <c r="O46" s="75"/>
    </row>
    <row r="49" spans="8:10" x14ac:dyDescent="0.45">
      <c r="I49" s="63" t="s">
        <v>92</v>
      </c>
      <c r="J49" s="22">
        <f>SUM(F4*J4)+(F8*J8)+(F14*J14)+(F26*J26)+(F32*J32)+(F34*J34)+(F36*J36)+(F40*J40)</f>
        <v>967.51199999999994</v>
      </c>
    </row>
    <row r="50" spans="8:10" x14ac:dyDescent="0.45">
      <c r="H50" s="64"/>
      <c r="I50" s="65" t="s">
        <v>93</v>
      </c>
      <c r="J50" s="66">
        <f>SUM(F4*J4)+(F8*J8)+(F14*J14)+(F26*J26)+(F32*J32)+(F34*J34)+(F36*J36)+(F40*J40)+(1/8*(J42+J46))</f>
        <v>1009.0744999999999</v>
      </c>
    </row>
    <row r="51" spans="8:10" x14ac:dyDescent="0.45">
      <c r="I51" s="63" t="s">
        <v>94</v>
      </c>
      <c r="J51" s="22">
        <f>SUM(J50*8)</f>
        <v>8072.5959999999995</v>
      </c>
    </row>
  </sheetData>
  <phoneticPr fontId="24" type="noConversion"/>
  <pageMargins left="0.69930555555555551" right="0.69930555555555551" top="0.75" bottom="0.75" header="0.3" footer="0.3"/>
  <pageSetup paperSize="9" scale="55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2021-08-06T10:52:32Z</cp:lastPrinted>
  <dcterms:created xsi:type="dcterms:W3CDTF">2012-04-17T15:07:43Z</dcterms:created>
  <dcterms:modified xsi:type="dcterms:W3CDTF">2026-08-24T10:23:17Z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