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3154D490-EC84-4CF1-8A83-F34AB10D6B7A}" xr6:coauthVersionLast="47" xr6:coauthVersionMax="47" xr10:uidLastSave="{00000000-0000-0000-0000-000000000000}"/>
  <bookViews>
    <workbookView xWindow="-98" yWindow="-98" windowWidth="28996" windowHeight="15796" xr2:uid="{2BE8B328-9CCF-46E4-8F32-AD9A79C541BD}"/>
  </bookViews>
  <sheets>
    <sheet name="Sheet1" sheetId="1" r:id="rId1"/>
  </sheets>
  <definedNames>
    <definedName name="_xlnm.Print_Area" localSheetId="0">Sheet1!$A$1:$H$65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7" i="1"/>
  <c r="J9" i="1"/>
  <c r="J33" i="1"/>
  <c r="J43" i="1"/>
  <c r="J55" i="1"/>
  <c r="J61" i="1"/>
  <c r="J68" i="1"/>
  <c r="J69" i="1"/>
  <c r="J70" i="1"/>
</calcChain>
</file>

<file path=xl/sharedStrings.xml><?xml version="1.0" encoding="utf-8"?>
<sst xmlns="http://schemas.openxmlformats.org/spreadsheetml/2006/main" count="251" uniqueCount="171">
  <si>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</si>
  <si>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</si>
  <si>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</si>
  <si>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</si>
  <si>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</si>
  <si>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</si>
  <si>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</si>
  <si>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</si>
  <si>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</si>
  <si>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</si>
  <si>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</si>
  <si>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</si>
  <si>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</si>
  <si>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</si>
  <si>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</si>
  <si>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</si>
  <si>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</si>
  <si>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</si>
  <si>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</si>
  <si>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</si>
  <si>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</si>
  <si>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</si>
  <si>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</si>
  <si>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</si>
  <si>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</si>
  <si>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</si>
  <si>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</si>
  <si>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</si>
  <si>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</si>
  <si>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</si>
  <si>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</si>
  <si>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</si>
  <si>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</si>
  <si>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</si>
  <si>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</si>
  <si>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</si>
  <si>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</si>
  <si>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</si>
  <si>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</si>
  <si>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</si>
  <si>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</si>
  <si>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</si>
  <si>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</si>
  <si>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</si>
  <si>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</si>
  <si>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</si>
  <si>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</si>
  <si>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</si>
  <si>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</si>
  <si>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</si>
  <si>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</si>
  <si>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</si>
  <si>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</si>
  <si>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</si>
  <si>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</si>
  <si>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FULL TV SPACER</t>
  </si>
  <si>
    <t>STD HALF TV SPACER</t>
  </si>
  <si>
    <t>TEXTURED BLACK</t>
  </si>
  <si>
    <t>M8x47LG COACH BOLT</t>
  </si>
  <si>
    <t>1/6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</si>
  <si>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</si>
  <si>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</si>
  <si>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</si>
  <si>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</si>
  <si>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</si>
  <si>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</si>
  <si>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TALL SINGLE STUD WALL BRKT</t>
  </si>
  <si>
    <t>ARM PIVOT BOSS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</si>
  <si>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</si>
  <si>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</si>
  <si>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</si>
  <si>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</si>
  <si>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</si>
  <si>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</si>
  <si>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</si>
  <si>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BEARING WASHER</t>
  </si>
  <si>
    <t>1.1.2.6</t>
  </si>
  <si>
    <t>RIVET PIVOT TUBE</t>
  </si>
  <si>
    <t>1.1.2.7</t>
  </si>
  <si>
    <t>PIVOT END CAP</t>
  </si>
  <si>
    <t>1.1.2.2.1</t>
  </si>
  <si>
    <t>1.1.2.2.2</t>
  </si>
  <si>
    <t>REAR ARM WELDED ASSY</t>
  </si>
  <si>
    <t>KW2</t>
  </si>
  <si>
    <t>8.4 I/D x 20 O/D x 1 THK WASHER</t>
  </si>
  <si>
    <t>F7  REFERENCE</t>
  </si>
  <si>
    <t>E14CBEAVF</t>
  </si>
  <si>
    <t xml:space="preserve">DOUBLE ARM 200 MOUNT (AL204) </t>
  </si>
  <si>
    <t>6618-10</t>
  </si>
  <si>
    <t>6618-9</t>
  </si>
  <si>
    <t>FLANGED 8x40LG GREY WALL PLUG</t>
  </si>
  <si>
    <t>AL204 INSTRUCTION LEAFLET (EN/SP/FR)</t>
  </si>
  <si>
    <t>AL204 INSTRUCTION LEAFLET (GE/IT/POR)</t>
  </si>
  <si>
    <t>200x200 TILT VESA PLATE</t>
  </si>
  <si>
    <t>6618-13</t>
  </si>
  <si>
    <t>6618-24</t>
  </si>
  <si>
    <t>6618-18</t>
  </si>
  <si>
    <t>ARM (30x20 TUBE)</t>
  </si>
  <si>
    <t>FRONT ARM (30x20 TUBE)</t>
  </si>
  <si>
    <t>No12x50LG TYPE AB HEX HEAD SCREW</t>
  </si>
  <si>
    <t>6618-P</t>
  </si>
  <si>
    <t>6618-47</t>
  </si>
  <si>
    <t>6618-Q</t>
  </si>
  <si>
    <t>6618-46</t>
  </si>
  <si>
    <t>6618-R</t>
  </si>
  <si>
    <t>6618-48</t>
  </si>
  <si>
    <t>6618-49</t>
  </si>
  <si>
    <t>6618-44</t>
  </si>
  <si>
    <t>6618-51</t>
  </si>
  <si>
    <t>10.1 I/D x 20 O/D x 1.8 THK WASHER</t>
  </si>
  <si>
    <t>6618-52</t>
  </si>
  <si>
    <t>6618-53</t>
  </si>
  <si>
    <t>6618-27</t>
  </si>
  <si>
    <t>6618-17</t>
  </si>
  <si>
    <t>M8x57LG COACH BOLT</t>
  </si>
  <si>
    <t>6618-50</t>
  </si>
  <si>
    <t>6618-19</t>
  </si>
  <si>
    <t>6618-35</t>
  </si>
  <si>
    <t>1.1.13</t>
  </si>
  <si>
    <t>TRACK LABEL (ADHERE TO REAR OF 6618-47)</t>
  </si>
  <si>
    <t>1.1.14</t>
  </si>
  <si>
    <t>E14CBEAVFB04</t>
  </si>
  <si>
    <t>E14CBE003</t>
  </si>
  <si>
    <t>E03CBP003</t>
  </si>
  <si>
    <t>E14CBEAVFB05</t>
  </si>
  <si>
    <t>SLDM10/15.4/B</t>
  </si>
  <si>
    <t>E27MDV006</t>
  </si>
  <si>
    <t>3C1/20/10.1/1.8/H</t>
  </si>
  <si>
    <t>XMG-86-9.9</t>
  </si>
  <si>
    <t>GS13</t>
  </si>
  <si>
    <t>3A06M8/47/L/0-1-DZ</t>
  </si>
  <si>
    <t>3A06M8/57/L/0-1-DZ</t>
  </si>
  <si>
    <t>3C1/20/8.4/1/L</t>
  </si>
  <si>
    <t>XK005</t>
  </si>
  <si>
    <t>ZGDM8/5/B</t>
  </si>
  <si>
    <t>SLDM8/10/B</t>
  </si>
  <si>
    <t>3A05ST6.3/50/L/8</t>
  </si>
  <si>
    <t>3DM6/8/40H</t>
  </si>
  <si>
    <t>F7 PART No.</t>
  </si>
  <si>
    <t>E26CB001-2</t>
  </si>
  <si>
    <t>E14CB002</t>
  </si>
  <si>
    <t>S</t>
  </si>
  <si>
    <t>6618-16</t>
  </si>
  <si>
    <t>8.4 I/D x 16 O/D x 2.5 THK WASHER</t>
  </si>
  <si>
    <t>3C1/16/8.4/2.5/L</t>
  </si>
  <si>
    <t>E14CBEB03</t>
  </si>
  <si>
    <t>E14CBE001</t>
  </si>
  <si>
    <t>E03CBE001</t>
  </si>
  <si>
    <t>A01</t>
  </si>
  <si>
    <t>A05</t>
  </si>
  <si>
    <t>A02</t>
  </si>
  <si>
    <t>LDPE</t>
  </si>
  <si>
    <t>AL204 4C BOX</t>
  </si>
  <si>
    <t>TR-PWL240Q</t>
  </si>
  <si>
    <t>TR-PWL240Q BARCODE LABEL</t>
  </si>
  <si>
    <t>TR-PWL240Q BOX ASSY</t>
  </si>
  <si>
    <t>OUTER CARTON (TR)</t>
  </si>
  <si>
    <t xml:space="preserve">TR-PWL240Q SKU &amp; CSL LABEL </t>
  </si>
  <si>
    <t>OUTER CARTON ASSY (TR)</t>
  </si>
  <si>
    <t>PRINTED COMPARTMENTALISED FIXING BAG (STD BASIC)</t>
  </si>
  <si>
    <t>(471589)</t>
  </si>
  <si>
    <t>ITEM WEIGHT (g)</t>
  </si>
  <si>
    <t>GIFT BOXED WEIGHT (g)</t>
  </si>
  <si>
    <t>BOM TOTAL WEIGHT (g)</t>
  </si>
  <si>
    <t>GROSS WEIGHT (g)</t>
  </si>
  <si>
    <t>(701517)</t>
  </si>
  <si>
    <t>(472346)</t>
  </si>
  <si>
    <t>4.8 BZP</t>
  </si>
  <si>
    <t>8.8 BZP</t>
  </si>
  <si>
    <t>30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</si>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</sst>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5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i/>
      <sz val="13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  <font>
      <sz val="13"/>
      <color theme="4"/>
      <name val="Century Gothic"/>
      <family val="2"/>
    </font>
    <font>
      <b/>
      <u val="double"/>
      <sz val="13"/>
      <color rgb="FF0070C0"/>
      <name val="Century Gothic"/>
      <family val="2"/>
    </font>
    <font>
      <sz val="13"/>
      <color rgb="FF0070C0"/>
      <name val="Century Gothic"/>
      <family val="2"/>
    </font>
    <font>
      <b/>
      <sz val="13"/>
      <color rgb="FF0070C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37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0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left" vertical="center" wrapText="1"/>
    </xf>
    <xf numFmtId="0" fontId="42" fillId="24" borderId="0" xfId="0" applyFont="1" applyFill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49" fontId="35" fillId="0" borderId="0" xfId="0" quotePrefix="1" applyNumberFormat="1" applyFont="1" applyAlignment="1">
      <alignment horizontal="center" vertical="center" wrapText="1"/>
    </xf>
    <xf numFmtId="2" fontId="46" fillId="0" borderId="15" xfId="0" applyNumberFormat="1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17" fillId="0" borderId="0" xfId="0" applyFont="1" applyAlignment="1">
      <alignment horizontal="right"/>
    </xf>
    <xf numFmtId="0" fontId="46" fillId="0" borderId="16" xfId="0" applyFont="1" applyBorder="1" applyAlignment="1">
      <alignment horizontal="center"/>
    </xf>
    <xf numFmtId="0" fontId="46" fillId="0" borderId="17" xfId="0" applyFont="1" applyBorder="1" applyAlignment="1">
      <alignment horizontal="right"/>
    </xf>
    <xf numFmtId="0" fontId="2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1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2" fillId="24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492C5460-48A8-4BA3-85D5-9E06AA91B835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163F-6DC9-4C5E-8E92-797200DE0FF7}">
  <sheetPr>
    <pageSetUpPr fitToPage="1"/>
  </sheetPr>
  <dimension ref="A1:O90"/>
  <sheetViews>
    <sheetView tabSelected="1" zoomScale="80" zoomScaleNormal="80" workbookViewId="0">
      <pane ySplit="3" topLeftCell="A16" activePane="bottomLeft" state="frozen"/>
      <selection pane="bottomLeft"/>
    </sheetView>
  </sheetViews>
  <sheetFormatPr defaultColWidth="9.1328125" defaultRowHeight="16.5" x14ac:dyDescent="0.45"/>
  <cols>
    <col min="1" max="1" width="12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0" customWidth="1"/>
    <col min="9" max="9" width="9.73046875" style="20" customWidth="1"/>
    <col min="10" max="10" width="15.59765625" style="3" customWidth="1"/>
    <col min="11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55" t="s">
        <v>85</v>
      </c>
      <c r="J1" s="20"/>
    </row>
    <row r="2" spans="1:15" s="4" customFormat="1" ht="33" customHeight="1" thickBot="1" x14ac:dyDescent="0.45">
      <c r="A2" s="15"/>
      <c r="B2" s="10" t="s">
        <v>87</v>
      </c>
      <c r="C2" s="9" t="s">
        <v>153</v>
      </c>
      <c r="D2" s="9" t="s">
        <v>57</v>
      </c>
      <c r="E2" s="9"/>
      <c r="F2" s="22">
        <v>46258</v>
      </c>
      <c r="G2" s="11" t="s">
        <v>169</v>
      </c>
      <c r="H2" s="18" t="s">
        <v>86</v>
      </c>
      <c r="I2" s="11"/>
      <c r="J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6" t="s">
        <v>138</v>
      </c>
      <c r="I3" s="21" t="s">
        <v>21</v>
      </c>
      <c r="J3" s="21" t="s">
        <v>161</v>
      </c>
    </row>
    <row r="4" spans="1:15" s="48" customFormat="1" x14ac:dyDescent="0.45">
      <c r="A4" s="49">
        <v>1</v>
      </c>
      <c r="B4" s="50" t="s">
        <v>26</v>
      </c>
      <c r="C4" s="49" t="s">
        <v>11</v>
      </c>
      <c r="D4" s="51"/>
      <c r="F4" s="49">
        <v>1</v>
      </c>
      <c r="G4" s="52" t="s">
        <v>11</v>
      </c>
      <c r="H4" s="49"/>
      <c r="J4" s="98">
        <f>(F29*J29)+(F5*J5)</f>
        <v>632.93999999999994</v>
      </c>
      <c r="O4" s="105"/>
    </row>
    <row r="5" spans="1:15" s="48" customFormat="1" ht="16.5" customHeight="1" x14ac:dyDescent="0.45">
      <c r="A5" s="36">
        <v>1.1000000000000001</v>
      </c>
      <c r="B5" s="37" t="s">
        <v>47</v>
      </c>
      <c r="C5" s="58" t="s">
        <v>100</v>
      </c>
      <c r="D5" s="59"/>
      <c r="E5" s="30"/>
      <c r="F5" s="30">
        <v>1</v>
      </c>
      <c r="G5" s="60" t="s">
        <v>10</v>
      </c>
      <c r="H5" s="85" t="s">
        <v>121</v>
      </c>
      <c r="I5" s="38" t="s">
        <v>12</v>
      </c>
      <c r="J5" s="38">
        <f>SUMPRODUCT(F17:F28,J17:J28)+SUMPRODUCT(F6:F7,J6:J7)</f>
        <v>632.89</v>
      </c>
      <c r="O5" s="105"/>
    </row>
    <row r="6" spans="1:15" s="6" customFormat="1" ht="16.5" customHeight="1" x14ac:dyDescent="0.45">
      <c r="A6" s="13" t="s">
        <v>22</v>
      </c>
      <c r="B6" s="14" t="s">
        <v>66</v>
      </c>
      <c r="C6" s="75" t="s">
        <v>101</v>
      </c>
      <c r="D6" s="76" t="s">
        <v>12</v>
      </c>
      <c r="E6" s="32"/>
      <c r="F6" s="32">
        <v>1</v>
      </c>
      <c r="G6" s="72" t="s">
        <v>148</v>
      </c>
      <c r="H6" s="73" t="s">
        <v>147</v>
      </c>
      <c r="I6" s="1"/>
      <c r="J6" s="1">
        <v>129.93</v>
      </c>
      <c r="O6" s="106"/>
    </row>
    <row r="7" spans="1:15" s="47" customFormat="1" ht="16.5" customHeight="1" x14ac:dyDescent="0.45">
      <c r="A7" s="45" t="s">
        <v>23</v>
      </c>
      <c r="B7" s="46" t="s">
        <v>68</v>
      </c>
      <c r="C7" s="61" t="s">
        <v>102</v>
      </c>
      <c r="D7" s="62"/>
      <c r="E7" s="63"/>
      <c r="F7" s="61">
        <v>1</v>
      </c>
      <c r="G7" s="64" t="s">
        <v>17</v>
      </c>
      <c r="H7" s="84" t="s">
        <v>124</v>
      </c>
      <c r="J7" s="97">
        <f>SUMPRODUCT(F13:F16,J13:J16)+SUMPRODUCT(F8:F9,J8:J9)</f>
        <v>357.66</v>
      </c>
      <c r="O7" s="107"/>
    </row>
    <row r="8" spans="1:15" s="41" customFormat="1" ht="16.5" customHeight="1" x14ac:dyDescent="0.45">
      <c r="A8" s="43" t="s">
        <v>69</v>
      </c>
      <c r="B8" s="44" t="s">
        <v>98</v>
      </c>
      <c r="C8" s="78" t="s">
        <v>103</v>
      </c>
      <c r="D8" s="86" t="s">
        <v>12</v>
      </c>
      <c r="E8" s="67"/>
      <c r="F8" s="65">
        <v>1</v>
      </c>
      <c r="G8" s="79" t="s">
        <v>148</v>
      </c>
      <c r="H8" s="80" t="s">
        <v>146</v>
      </c>
      <c r="J8" s="96">
        <v>116.55</v>
      </c>
      <c r="O8" s="108"/>
    </row>
    <row r="9" spans="1:15" s="42" customFormat="1" ht="16.5" customHeight="1" x14ac:dyDescent="0.45">
      <c r="A9" s="39" t="s">
        <v>70</v>
      </c>
      <c r="B9" s="40" t="s">
        <v>82</v>
      </c>
      <c r="C9" s="83" t="s">
        <v>104</v>
      </c>
      <c r="D9" s="87" t="s">
        <v>12</v>
      </c>
      <c r="E9" s="70"/>
      <c r="F9" s="69">
        <v>1</v>
      </c>
      <c r="G9" s="81" t="s">
        <v>148</v>
      </c>
      <c r="H9" s="82" t="s">
        <v>145</v>
      </c>
      <c r="J9" s="97">
        <f>SUMPRODUCT(F10:F11,J10:J11)</f>
        <v>190.98000000000002</v>
      </c>
      <c r="O9" s="109"/>
    </row>
    <row r="10" spans="1:15" s="41" customFormat="1" ht="16.5" customHeight="1" x14ac:dyDescent="0.45">
      <c r="A10" s="43" t="s">
        <v>80</v>
      </c>
      <c r="B10" s="44" t="s">
        <v>97</v>
      </c>
      <c r="C10" s="78" t="s">
        <v>105</v>
      </c>
      <c r="D10" s="86"/>
      <c r="E10" s="67"/>
      <c r="F10" s="65">
        <v>1</v>
      </c>
      <c r="G10" s="79" t="s">
        <v>148</v>
      </c>
      <c r="H10" s="80" t="s">
        <v>122</v>
      </c>
      <c r="J10" s="96">
        <v>146.58000000000001</v>
      </c>
      <c r="O10" s="108"/>
    </row>
    <row r="11" spans="1:15" s="41" customFormat="1" ht="16.5" customHeight="1" x14ac:dyDescent="0.45">
      <c r="A11" s="43" t="s">
        <v>81</v>
      </c>
      <c r="B11" s="44" t="s">
        <v>67</v>
      </c>
      <c r="C11" s="78" t="s">
        <v>106</v>
      </c>
      <c r="D11" s="86"/>
      <c r="F11" s="43">
        <v>1</v>
      </c>
      <c r="G11" s="79" t="s">
        <v>148</v>
      </c>
      <c r="H11" s="80" t="s">
        <v>123</v>
      </c>
      <c r="J11" s="96">
        <v>44.4</v>
      </c>
      <c r="O11" s="108"/>
    </row>
    <row r="12" spans="1:15" s="41" customFormat="1" ht="16.5" customHeight="1" x14ac:dyDescent="0.45">
      <c r="A12" s="43" t="s">
        <v>71</v>
      </c>
      <c r="B12" s="44" t="s">
        <v>73</v>
      </c>
      <c r="C12" s="78" t="s">
        <v>107</v>
      </c>
      <c r="D12" s="86" t="s">
        <v>13</v>
      </c>
      <c r="E12" s="67"/>
      <c r="F12" s="65">
        <v>1</v>
      </c>
      <c r="G12" s="79" t="s">
        <v>150</v>
      </c>
      <c r="H12" s="80" t="s">
        <v>125</v>
      </c>
      <c r="J12" s="96">
        <v>3.58</v>
      </c>
      <c r="O12" s="108"/>
    </row>
    <row r="13" spans="1:15" s="41" customFormat="1" ht="16.5" customHeight="1" x14ac:dyDescent="0.45">
      <c r="A13" s="43" t="s">
        <v>72</v>
      </c>
      <c r="B13" s="44" t="s">
        <v>75</v>
      </c>
      <c r="C13" s="65" t="s">
        <v>108</v>
      </c>
      <c r="D13" s="66"/>
      <c r="E13" s="67"/>
      <c r="F13" s="65">
        <v>2</v>
      </c>
      <c r="G13" s="68" t="s">
        <v>10</v>
      </c>
      <c r="H13" s="78" t="s">
        <v>126</v>
      </c>
      <c r="J13" s="96">
        <v>1.635</v>
      </c>
      <c r="O13" s="108"/>
    </row>
    <row r="14" spans="1:15" s="41" customFormat="1" ht="16.5" customHeight="1" x14ac:dyDescent="0.45">
      <c r="A14" s="43" t="s">
        <v>74</v>
      </c>
      <c r="B14" s="44" t="s">
        <v>109</v>
      </c>
      <c r="C14" s="65" t="s">
        <v>110</v>
      </c>
      <c r="D14" s="66" t="s">
        <v>141</v>
      </c>
      <c r="E14" s="67"/>
      <c r="F14" s="65">
        <v>2</v>
      </c>
      <c r="G14" s="68" t="s">
        <v>10</v>
      </c>
      <c r="H14" s="78" t="s">
        <v>127</v>
      </c>
      <c r="J14" s="96">
        <v>3.52</v>
      </c>
      <c r="O14" s="108"/>
    </row>
    <row r="15" spans="1:15" s="41" customFormat="1" ht="16.5" customHeight="1" x14ac:dyDescent="0.45">
      <c r="A15" s="43" t="s">
        <v>76</v>
      </c>
      <c r="B15" s="44" t="s">
        <v>77</v>
      </c>
      <c r="C15" s="78" t="s">
        <v>111</v>
      </c>
      <c r="D15" s="86"/>
      <c r="E15" s="67"/>
      <c r="F15" s="65">
        <v>1</v>
      </c>
      <c r="G15" s="79" t="s">
        <v>148</v>
      </c>
      <c r="H15" s="80" t="s">
        <v>128</v>
      </c>
      <c r="J15" s="96">
        <v>25.62</v>
      </c>
      <c r="O15" s="108"/>
    </row>
    <row r="16" spans="1:15" s="41" customFormat="1" ht="16.5" customHeight="1" x14ac:dyDescent="0.45">
      <c r="A16" s="43" t="s">
        <v>78</v>
      </c>
      <c r="B16" s="44" t="s">
        <v>48</v>
      </c>
      <c r="C16" s="78" t="s">
        <v>142</v>
      </c>
      <c r="D16" s="86" t="s">
        <v>13</v>
      </c>
      <c r="E16" s="67"/>
      <c r="F16" s="65">
        <v>2</v>
      </c>
      <c r="G16" s="79" t="s">
        <v>149</v>
      </c>
      <c r="H16" s="80" t="s">
        <v>129</v>
      </c>
      <c r="J16" s="96">
        <v>7.1</v>
      </c>
      <c r="O16" s="108"/>
    </row>
    <row r="17" spans="1:15" s="6" customFormat="1" ht="16.5" customHeight="1" x14ac:dyDescent="0.45">
      <c r="A17" s="13" t="s">
        <v>27</v>
      </c>
      <c r="B17" s="14" t="s">
        <v>48</v>
      </c>
      <c r="C17" s="75" t="s">
        <v>142</v>
      </c>
      <c r="D17" s="76" t="s">
        <v>13</v>
      </c>
      <c r="E17" s="56"/>
      <c r="F17" s="32">
        <v>1</v>
      </c>
      <c r="G17" s="77" t="s">
        <v>149</v>
      </c>
      <c r="H17" s="73" t="s">
        <v>129</v>
      </c>
      <c r="J17" s="1">
        <v>7.1</v>
      </c>
      <c r="O17" s="106"/>
    </row>
    <row r="18" spans="1:15" s="6" customFormat="1" ht="16.5" customHeight="1" x14ac:dyDescent="0.45">
      <c r="A18" s="13" t="s">
        <v>28</v>
      </c>
      <c r="B18" s="14" t="s">
        <v>79</v>
      </c>
      <c r="C18" s="75" t="s">
        <v>112</v>
      </c>
      <c r="D18" s="76" t="s">
        <v>13</v>
      </c>
      <c r="E18" s="32"/>
      <c r="F18" s="32">
        <v>2</v>
      </c>
      <c r="G18" s="72" t="s">
        <v>150</v>
      </c>
      <c r="H18" s="73" t="s">
        <v>126</v>
      </c>
      <c r="J18" s="1">
        <v>0.55000000000000004</v>
      </c>
      <c r="O18" s="106"/>
    </row>
    <row r="19" spans="1:15" s="6" customFormat="1" ht="16.5" customHeight="1" x14ac:dyDescent="0.45">
      <c r="A19" s="13" t="s">
        <v>29</v>
      </c>
      <c r="B19" s="14" t="s">
        <v>58</v>
      </c>
      <c r="C19" s="32" t="s">
        <v>113</v>
      </c>
      <c r="D19" s="31" t="s">
        <v>141</v>
      </c>
      <c r="E19" s="32"/>
      <c r="F19" s="32">
        <v>1</v>
      </c>
      <c r="G19" s="34" t="s">
        <v>10</v>
      </c>
      <c r="H19" s="75" t="s">
        <v>130</v>
      </c>
      <c r="I19" s="1"/>
      <c r="J19" s="1">
        <v>20.71</v>
      </c>
      <c r="O19" s="106"/>
    </row>
    <row r="20" spans="1:15" s="6" customFormat="1" ht="16.5" customHeight="1" x14ac:dyDescent="0.45">
      <c r="A20" s="13" t="s">
        <v>30</v>
      </c>
      <c r="B20" s="14" t="s">
        <v>114</v>
      </c>
      <c r="C20" s="32" t="s">
        <v>115</v>
      </c>
      <c r="D20" s="31" t="s">
        <v>141</v>
      </c>
      <c r="E20" s="32"/>
      <c r="F20" s="32">
        <v>1</v>
      </c>
      <c r="G20" s="34" t="s">
        <v>10</v>
      </c>
      <c r="H20" s="75" t="s">
        <v>131</v>
      </c>
      <c r="I20" s="1"/>
      <c r="J20" s="1">
        <v>24.48</v>
      </c>
      <c r="O20" s="106"/>
    </row>
    <row r="21" spans="1:15" s="6" customFormat="1" ht="16.5" customHeight="1" x14ac:dyDescent="0.45">
      <c r="A21" s="13" t="s">
        <v>31</v>
      </c>
      <c r="B21" s="31" t="s">
        <v>84</v>
      </c>
      <c r="C21" s="32" t="s">
        <v>116</v>
      </c>
      <c r="D21" s="31" t="s">
        <v>141</v>
      </c>
      <c r="E21" s="32"/>
      <c r="F21" s="32">
        <v>2</v>
      </c>
      <c r="G21" s="34" t="s">
        <v>10</v>
      </c>
      <c r="H21" s="75" t="s">
        <v>132</v>
      </c>
      <c r="I21" s="30"/>
      <c r="J21" s="1">
        <v>1.8049999999999999</v>
      </c>
      <c r="O21" s="106"/>
    </row>
    <row r="22" spans="1:15" s="33" customFormat="1" ht="16.5" customHeight="1" x14ac:dyDescent="0.45">
      <c r="A22" s="13" t="s">
        <v>32</v>
      </c>
      <c r="B22" s="31" t="s">
        <v>143</v>
      </c>
      <c r="C22" s="32" t="s">
        <v>117</v>
      </c>
      <c r="D22" s="31" t="s">
        <v>141</v>
      </c>
      <c r="E22" s="32"/>
      <c r="F22" s="32">
        <v>2</v>
      </c>
      <c r="G22" s="34" t="s">
        <v>10</v>
      </c>
      <c r="H22" s="75" t="s">
        <v>144</v>
      </c>
      <c r="I22" s="1"/>
      <c r="J22" s="1">
        <v>3.125</v>
      </c>
      <c r="O22" s="110"/>
    </row>
    <row r="23" spans="1:15" s="33" customFormat="1" x14ac:dyDescent="0.45">
      <c r="A23" s="13" t="s">
        <v>33</v>
      </c>
      <c r="B23" s="31" t="s">
        <v>16</v>
      </c>
      <c r="C23" s="32">
        <v>400336</v>
      </c>
      <c r="D23" s="31" t="s">
        <v>18</v>
      </c>
      <c r="E23" s="32"/>
      <c r="F23" s="32">
        <v>2</v>
      </c>
      <c r="G23" s="34" t="s">
        <v>11</v>
      </c>
      <c r="H23" s="71"/>
      <c r="I23" s="30"/>
      <c r="J23" s="1">
        <v>3.91</v>
      </c>
      <c r="O23" s="110"/>
    </row>
    <row r="24" spans="1:15" s="33" customFormat="1" x14ac:dyDescent="0.45">
      <c r="A24" s="13" t="s">
        <v>34</v>
      </c>
      <c r="B24" s="31" t="s">
        <v>49</v>
      </c>
      <c r="C24" s="75" t="s">
        <v>96</v>
      </c>
      <c r="D24" s="76" t="s">
        <v>12</v>
      </c>
      <c r="E24" s="32"/>
      <c r="F24" s="32">
        <v>1</v>
      </c>
      <c r="G24" s="72" t="s">
        <v>148</v>
      </c>
      <c r="H24" s="73" t="s">
        <v>140</v>
      </c>
      <c r="I24" s="30"/>
      <c r="J24" s="1">
        <v>59.85</v>
      </c>
      <c r="O24" s="110"/>
    </row>
    <row r="25" spans="1:15" s="33" customFormat="1" x14ac:dyDescent="0.45">
      <c r="A25" s="13" t="s">
        <v>53</v>
      </c>
      <c r="B25" s="14" t="s">
        <v>20</v>
      </c>
      <c r="C25" s="32">
        <v>400667</v>
      </c>
      <c r="D25" s="31" t="s">
        <v>167</v>
      </c>
      <c r="E25" s="32"/>
      <c r="F25" s="32">
        <v>2</v>
      </c>
      <c r="G25" s="34" t="s">
        <v>11</v>
      </c>
      <c r="H25" s="32"/>
      <c r="I25" s="1"/>
      <c r="J25" s="1">
        <v>2.395</v>
      </c>
      <c r="O25" s="110"/>
    </row>
    <row r="26" spans="1:15" s="6" customFormat="1" x14ac:dyDescent="0.45">
      <c r="A26" s="13" t="s">
        <v>54</v>
      </c>
      <c r="B26" s="14" t="s">
        <v>50</v>
      </c>
      <c r="C26" s="32">
        <v>440141</v>
      </c>
      <c r="D26" s="31" t="s">
        <v>18</v>
      </c>
      <c r="E26" s="32"/>
      <c r="F26" s="32">
        <v>2</v>
      </c>
      <c r="G26" s="34" t="s">
        <v>11</v>
      </c>
      <c r="H26" s="32"/>
      <c r="I26" s="1"/>
      <c r="J26" s="1">
        <v>3.63</v>
      </c>
      <c r="O26" s="106"/>
    </row>
    <row r="27" spans="1:15" s="6" customFormat="1" x14ac:dyDescent="0.45">
      <c r="A27" s="13" t="s">
        <v>118</v>
      </c>
      <c r="B27" s="14" t="s">
        <v>51</v>
      </c>
      <c r="C27" s="75" t="s">
        <v>95</v>
      </c>
      <c r="D27" s="76" t="s">
        <v>13</v>
      </c>
      <c r="E27" s="1"/>
      <c r="F27" s="13">
        <v>1</v>
      </c>
      <c r="G27" s="77" t="s">
        <v>150</v>
      </c>
      <c r="H27" s="73" t="s">
        <v>133</v>
      </c>
      <c r="I27" s="1"/>
      <c r="J27" s="1">
        <v>1.07</v>
      </c>
      <c r="O27" s="106"/>
    </row>
    <row r="28" spans="1:15" s="6" customFormat="1" ht="16.5" customHeight="1" x14ac:dyDescent="0.45">
      <c r="A28" s="13" t="s">
        <v>120</v>
      </c>
      <c r="B28" s="14" t="s">
        <v>52</v>
      </c>
      <c r="C28" s="32">
        <v>400827</v>
      </c>
      <c r="D28" s="31" t="s">
        <v>168</v>
      </c>
      <c r="E28" s="32"/>
      <c r="F28" s="32">
        <v>1</v>
      </c>
      <c r="G28" s="34" t="s">
        <v>11</v>
      </c>
      <c r="H28" s="32"/>
      <c r="I28" s="1"/>
      <c r="J28" s="1">
        <v>1.26</v>
      </c>
      <c r="O28" s="106"/>
    </row>
    <row r="29" spans="1:15" s="6" customFormat="1" x14ac:dyDescent="0.45">
      <c r="A29" s="13">
        <v>1.2</v>
      </c>
      <c r="B29" s="31" t="s">
        <v>119</v>
      </c>
      <c r="C29" s="32" t="s">
        <v>19</v>
      </c>
      <c r="D29" s="31"/>
      <c r="E29" s="32"/>
      <c r="F29" s="32">
        <v>1</v>
      </c>
      <c r="G29" s="34" t="s">
        <v>10</v>
      </c>
      <c r="H29" s="32"/>
      <c r="I29" s="1"/>
      <c r="J29" s="1">
        <v>0.05</v>
      </c>
      <c r="O29" s="106"/>
    </row>
    <row r="30" spans="1:15" s="6" customFormat="1" x14ac:dyDescent="0.45">
      <c r="A30" s="13"/>
      <c r="B30" s="14"/>
      <c r="C30" s="13"/>
      <c r="D30" s="2"/>
      <c r="E30" s="1"/>
      <c r="F30" s="13"/>
      <c r="G30" s="5"/>
      <c r="H30" s="13"/>
      <c r="I30" s="1"/>
      <c r="J30" s="1"/>
      <c r="O30" s="106"/>
    </row>
    <row r="31" spans="1:15" s="6" customFormat="1" x14ac:dyDescent="0.45">
      <c r="A31" s="13">
        <v>2</v>
      </c>
      <c r="B31" s="14" t="s">
        <v>93</v>
      </c>
      <c r="C31" s="75" t="s">
        <v>94</v>
      </c>
      <c r="D31" s="76" t="s">
        <v>12</v>
      </c>
      <c r="E31" s="1"/>
      <c r="F31" s="13">
        <v>1</v>
      </c>
      <c r="G31" s="72" t="s">
        <v>148</v>
      </c>
      <c r="H31" s="73" t="s">
        <v>139</v>
      </c>
      <c r="I31" s="1" t="s">
        <v>13</v>
      </c>
      <c r="J31" s="99">
        <v>444.34</v>
      </c>
      <c r="O31" s="106"/>
    </row>
    <row r="32" spans="1:15" s="6" customFormat="1" x14ac:dyDescent="0.45">
      <c r="A32" s="13"/>
      <c r="B32" s="14"/>
      <c r="C32" s="13"/>
      <c r="D32" s="2"/>
      <c r="E32" s="1"/>
      <c r="F32" s="13"/>
      <c r="G32" s="5"/>
      <c r="H32" s="13"/>
      <c r="I32" s="1"/>
      <c r="J32" s="1"/>
      <c r="O32" s="106"/>
    </row>
    <row r="33" spans="1:15" s="6" customFormat="1" x14ac:dyDescent="0.4">
      <c r="A33" s="24">
        <v>3</v>
      </c>
      <c r="B33" s="25" t="s">
        <v>63</v>
      </c>
      <c r="C33" s="26" t="s">
        <v>60</v>
      </c>
      <c r="D33" s="25"/>
      <c r="E33" s="1"/>
      <c r="F33" s="26">
        <v>1</v>
      </c>
      <c r="G33" s="27" t="s">
        <v>11</v>
      </c>
      <c r="H33" s="28"/>
      <c r="I33" s="28"/>
      <c r="J33" s="100">
        <f>SUMPRODUCT(F34:F41,J34:J41)</f>
        <v>103.34</v>
      </c>
      <c r="O33" s="106"/>
    </row>
    <row r="34" spans="1:15" s="6" customFormat="1" x14ac:dyDescent="0.45">
      <c r="A34" s="13">
        <v>3.1</v>
      </c>
      <c r="B34" s="14" t="s">
        <v>61</v>
      </c>
      <c r="C34" s="13">
        <v>400478</v>
      </c>
      <c r="D34" s="2" t="s">
        <v>167</v>
      </c>
      <c r="E34" s="35" t="s">
        <v>41</v>
      </c>
      <c r="F34" s="13">
        <v>4</v>
      </c>
      <c r="G34" s="5" t="s">
        <v>11</v>
      </c>
      <c r="H34" s="13"/>
      <c r="I34" s="20"/>
      <c r="J34" s="1">
        <v>1.85</v>
      </c>
      <c r="O34" s="106"/>
    </row>
    <row r="35" spans="1:15" s="6" customFormat="1" x14ac:dyDescent="0.45">
      <c r="A35" s="13">
        <v>3.2</v>
      </c>
      <c r="B35" s="14" t="s">
        <v>62</v>
      </c>
      <c r="C35" s="13">
        <v>400561</v>
      </c>
      <c r="D35" s="2" t="s">
        <v>167</v>
      </c>
      <c r="E35" s="35" t="s">
        <v>35</v>
      </c>
      <c r="F35" s="13">
        <v>4</v>
      </c>
      <c r="G35" s="5" t="s">
        <v>11</v>
      </c>
      <c r="H35" s="13"/>
      <c r="I35" s="20"/>
      <c r="J35" s="1">
        <v>3.94</v>
      </c>
      <c r="O35" s="106"/>
    </row>
    <row r="36" spans="1:15" s="6" customFormat="1" x14ac:dyDescent="0.45">
      <c r="A36" s="13">
        <v>3.3</v>
      </c>
      <c r="B36" s="14" t="s">
        <v>39</v>
      </c>
      <c r="C36" s="13">
        <v>400457</v>
      </c>
      <c r="D36" s="2" t="s">
        <v>167</v>
      </c>
      <c r="E36" s="35" t="s">
        <v>36</v>
      </c>
      <c r="F36" s="13">
        <v>4</v>
      </c>
      <c r="G36" s="5" t="s">
        <v>11</v>
      </c>
      <c r="H36" s="13"/>
      <c r="I36" s="20"/>
      <c r="J36" s="1">
        <v>3.93</v>
      </c>
      <c r="O36" s="106"/>
    </row>
    <row r="37" spans="1:15" s="6" customFormat="1" x14ac:dyDescent="0.45">
      <c r="A37" s="13">
        <v>3.4</v>
      </c>
      <c r="B37" s="14" t="s">
        <v>46</v>
      </c>
      <c r="C37" s="13">
        <v>400551</v>
      </c>
      <c r="D37" s="2" t="s">
        <v>167</v>
      </c>
      <c r="E37" s="35" t="s">
        <v>42</v>
      </c>
      <c r="F37" s="13">
        <v>4</v>
      </c>
      <c r="G37" s="5" t="s">
        <v>11</v>
      </c>
      <c r="H37" s="13"/>
      <c r="I37" s="20"/>
      <c r="J37" s="1">
        <v>9.74</v>
      </c>
      <c r="O37" s="106"/>
    </row>
    <row r="38" spans="1:15" s="6" customFormat="1" x14ac:dyDescent="0.45">
      <c r="A38" s="13">
        <v>3.5</v>
      </c>
      <c r="B38" s="14" t="s">
        <v>40</v>
      </c>
      <c r="C38" s="13">
        <v>440141</v>
      </c>
      <c r="D38" s="23" t="s">
        <v>18</v>
      </c>
      <c r="E38" s="35" t="s">
        <v>37</v>
      </c>
      <c r="F38" s="13">
        <v>4</v>
      </c>
      <c r="G38" s="5" t="s">
        <v>11</v>
      </c>
      <c r="H38" s="13"/>
      <c r="I38" s="20"/>
      <c r="J38" s="1">
        <v>1.88</v>
      </c>
      <c r="O38" s="106"/>
    </row>
    <row r="39" spans="1:15" s="6" customFormat="1" x14ac:dyDescent="0.45">
      <c r="A39" s="13">
        <v>3.6</v>
      </c>
      <c r="B39" s="14" t="s">
        <v>56</v>
      </c>
      <c r="C39" s="75" t="s">
        <v>88</v>
      </c>
      <c r="D39" s="3"/>
      <c r="E39" s="35" t="s">
        <v>38</v>
      </c>
      <c r="F39" s="13">
        <v>4</v>
      </c>
      <c r="G39" s="72" t="s">
        <v>150</v>
      </c>
      <c r="H39" s="73" t="s">
        <v>134</v>
      </c>
      <c r="I39" s="20"/>
      <c r="J39" s="1">
        <v>0.69499999999999995</v>
      </c>
      <c r="O39" s="106"/>
    </row>
    <row r="40" spans="1:15" s="6" customFormat="1" x14ac:dyDescent="0.45">
      <c r="A40" s="13">
        <v>3.7</v>
      </c>
      <c r="B40" s="14" t="s">
        <v>55</v>
      </c>
      <c r="C40" s="75" t="s">
        <v>89</v>
      </c>
      <c r="D40" s="3"/>
      <c r="E40" s="35" t="s">
        <v>43</v>
      </c>
      <c r="F40" s="13">
        <v>4</v>
      </c>
      <c r="G40" s="72" t="s">
        <v>170</v>
      </c>
      <c r="H40" s="73" t="s">
        <v>135</v>
      </c>
      <c r="I40" s="20"/>
      <c r="J40" s="1">
        <v>1.87</v>
      </c>
      <c r="O40" s="106"/>
    </row>
    <row r="41" spans="1:15" s="6" customFormat="1" ht="16.5" customHeight="1" x14ac:dyDescent="0.45">
      <c r="A41" s="13">
        <v>3.8</v>
      </c>
      <c r="B41" s="14" t="s">
        <v>159</v>
      </c>
      <c r="C41" s="93" t="s">
        <v>160</v>
      </c>
      <c r="D41" s="23" t="s">
        <v>151</v>
      </c>
      <c r="E41" s="1"/>
      <c r="F41" s="13">
        <v>1</v>
      </c>
      <c r="G41" s="5" t="s">
        <v>10</v>
      </c>
      <c r="H41" s="32"/>
      <c r="I41" s="20"/>
      <c r="J41" s="1">
        <v>7.72</v>
      </c>
      <c r="O41" s="106"/>
    </row>
    <row r="42" spans="1:15" ht="16.5" customHeight="1" x14ac:dyDescent="0.45">
      <c r="A42" s="13"/>
      <c r="B42" s="14"/>
      <c r="C42" s="19"/>
      <c r="D42" s="23"/>
      <c r="E42" s="1"/>
      <c r="F42" s="13"/>
      <c r="H42" s="32"/>
      <c r="J42" s="95"/>
      <c r="O42" s="111"/>
    </row>
    <row r="43" spans="1:15" ht="16.5" customHeight="1" x14ac:dyDescent="0.45">
      <c r="A43" s="24">
        <v>4</v>
      </c>
      <c r="B43" s="25" t="s">
        <v>64</v>
      </c>
      <c r="C43" s="26" t="s">
        <v>83</v>
      </c>
      <c r="D43" s="25"/>
      <c r="E43" s="26"/>
      <c r="F43" s="26">
        <v>1</v>
      </c>
      <c r="G43" s="27" t="s">
        <v>11</v>
      </c>
      <c r="H43" s="57"/>
      <c r="I43" s="28"/>
      <c r="J43" s="100">
        <f>SUMPRODUCT(F44:F47,J44:J47)</f>
        <v>26.740000000000002</v>
      </c>
      <c r="O43" s="111"/>
    </row>
    <row r="44" spans="1:15" ht="16.5" customHeight="1" x14ac:dyDescent="0.45">
      <c r="A44" s="13">
        <v>4.0999999999999996</v>
      </c>
      <c r="B44" s="14" t="s">
        <v>99</v>
      </c>
      <c r="C44" s="32">
        <v>401089</v>
      </c>
      <c r="D44" s="2" t="s">
        <v>141</v>
      </c>
      <c r="E44" s="88"/>
      <c r="F44" s="13">
        <v>2</v>
      </c>
      <c r="G44" s="5" t="s">
        <v>10</v>
      </c>
      <c r="H44" s="74" t="s">
        <v>136</v>
      </c>
      <c r="J44" s="95">
        <v>9.1750000000000007</v>
      </c>
      <c r="O44" s="111"/>
    </row>
    <row r="45" spans="1:15" ht="16.5" customHeight="1" x14ac:dyDescent="0.45">
      <c r="A45" s="13">
        <v>4.2</v>
      </c>
      <c r="B45" s="14" t="s">
        <v>90</v>
      </c>
      <c r="C45" s="32">
        <v>481770</v>
      </c>
      <c r="D45" s="2"/>
      <c r="E45" s="89" t="s">
        <v>65</v>
      </c>
      <c r="F45" s="13">
        <v>2</v>
      </c>
      <c r="G45" s="5" t="s">
        <v>10</v>
      </c>
      <c r="H45" s="74" t="s">
        <v>137</v>
      </c>
      <c r="J45" s="95">
        <v>1.5</v>
      </c>
      <c r="O45" s="111"/>
    </row>
    <row r="46" spans="1:15" ht="16.5" customHeight="1" x14ac:dyDescent="0.45">
      <c r="A46" s="13">
        <v>4.3</v>
      </c>
      <c r="B46" s="14" t="s">
        <v>40</v>
      </c>
      <c r="C46" s="13">
        <v>440141</v>
      </c>
      <c r="D46" s="23" t="s">
        <v>18</v>
      </c>
      <c r="E46" s="90"/>
      <c r="F46" s="13">
        <v>2</v>
      </c>
      <c r="G46" s="5" t="s">
        <v>11</v>
      </c>
      <c r="H46" s="13"/>
      <c r="J46" s="95">
        <v>1.87</v>
      </c>
      <c r="O46" s="111"/>
    </row>
    <row r="47" spans="1:15" ht="16.5" customHeight="1" x14ac:dyDescent="0.45">
      <c r="A47" s="13">
        <v>4.4000000000000004</v>
      </c>
      <c r="B47" s="14" t="s">
        <v>159</v>
      </c>
      <c r="C47" s="93" t="s">
        <v>160</v>
      </c>
      <c r="D47" s="23" t="s">
        <v>151</v>
      </c>
      <c r="E47" s="1"/>
      <c r="F47" s="13">
        <v>1</v>
      </c>
      <c r="G47" s="5" t="s">
        <v>10</v>
      </c>
      <c r="H47" s="13"/>
      <c r="J47" s="95">
        <v>1.65</v>
      </c>
      <c r="O47" s="111"/>
    </row>
    <row r="48" spans="1:15" ht="16.5" customHeight="1" x14ac:dyDescent="0.45">
      <c r="A48" s="13"/>
      <c r="B48" s="14"/>
      <c r="C48" s="16"/>
      <c r="D48" s="23"/>
      <c r="E48" s="1"/>
      <c r="F48" s="13"/>
      <c r="H48" s="13"/>
      <c r="J48" s="95"/>
      <c r="O48" s="111"/>
    </row>
    <row r="49" spans="1:15" ht="16.5" customHeight="1" x14ac:dyDescent="0.45">
      <c r="A49" s="13">
        <v>5</v>
      </c>
      <c r="B49" s="54" t="s">
        <v>91</v>
      </c>
      <c r="C49" s="32">
        <v>471027</v>
      </c>
      <c r="D49" s="2"/>
      <c r="E49" s="1"/>
      <c r="F49" s="1">
        <v>1</v>
      </c>
      <c r="G49" s="5" t="s">
        <v>10</v>
      </c>
      <c r="J49" s="101">
        <v>3.92</v>
      </c>
      <c r="O49" s="111"/>
    </row>
    <row r="50" spans="1:15" ht="16.5" customHeight="1" x14ac:dyDescent="0.45">
      <c r="A50" s="13"/>
      <c r="B50" s="54"/>
      <c r="C50" s="32"/>
      <c r="D50" s="2"/>
      <c r="E50" s="1"/>
      <c r="F50" s="1"/>
      <c r="J50" s="95"/>
      <c r="O50" s="111"/>
    </row>
    <row r="51" spans="1:15" ht="16.5" customHeight="1" x14ac:dyDescent="0.45">
      <c r="A51" s="13">
        <v>6</v>
      </c>
      <c r="B51" s="54" t="s">
        <v>92</v>
      </c>
      <c r="C51" s="32">
        <v>471028</v>
      </c>
      <c r="D51" s="2"/>
      <c r="E51" s="1"/>
      <c r="F51" s="1">
        <v>1</v>
      </c>
      <c r="G51" s="5" t="s">
        <v>10</v>
      </c>
      <c r="J51" s="101">
        <v>3.92</v>
      </c>
      <c r="O51" s="111"/>
    </row>
    <row r="52" spans="1:15" ht="16.5" customHeight="1" x14ac:dyDescent="0.45">
      <c r="A52" s="13"/>
      <c r="B52" s="14"/>
      <c r="C52" s="32"/>
      <c r="D52" s="2"/>
      <c r="E52" s="1"/>
      <c r="F52" s="13"/>
      <c r="H52" s="13"/>
      <c r="J52" s="95"/>
      <c r="O52" s="111"/>
    </row>
    <row r="53" spans="1:15" ht="16.5" customHeight="1" x14ac:dyDescent="0.45">
      <c r="A53" s="16">
        <v>7</v>
      </c>
      <c r="B53" s="2" t="s">
        <v>24</v>
      </c>
      <c r="C53" s="32" t="s">
        <v>11</v>
      </c>
      <c r="D53" s="2"/>
      <c r="E53" s="1"/>
      <c r="F53" s="1" t="s">
        <v>15</v>
      </c>
      <c r="G53" s="5" t="s">
        <v>11</v>
      </c>
      <c r="J53" s="101">
        <v>10.58</v>
      </c>
      <c r="O53" s="111"/>
    </row>
    <row r="54" spans="1:15" ht="16.5" customHeight="1" x14ac:dyDescent="0.45">
      <c r="A54" s="16"/>
      <c r="B54" s="14"/>
      <c r="C54" s="32"/>
      <c r="D54" s="2"/>
      <c r="E54" s="1"/>
      <c r="F54" s="13"/>
      <c r="H54" s="13"/>
      <c r="J54" s="95"/>
      <c r="O54" s="111"/>
    </row>
    <row r="55" spans="1:15" s="4" customFormat="1" ht="16.5" customHeight="1" x14ac:dyDescent="0.4">
      <c r="A55" s="24">
        <v>8</v>
      </c>
      <c r="B55" s="91" t="s">
        <v>155</v>
      </c>
      <c r="C55" s="58">
        <v>701285</v>
      </c>
      <c r="D55" s="25"/>
      <c r="E55" s="26"/>
      <c r="F55" s="1">
        <v>1</v>
      </c>
      <c r="G55" s="5" t="s">
        <v>25</v>
      </c>
      <c r="H55" s="92"/>
      <c r="I55" s="28"/>
      <c r="J55" s="100">
        <f>SUMPRODUCT(F56:F57,J56:J57)</f>
        <v>152.39000000000001</v>
      </c>
      <c r="O55" s="112"/>
    </row>
    <row r="56" spans="1:15" ht="16.5" customHeight="1" x14ac:dyDescent="0.45">
      <c r="A56" s="16">
        <v>8.1</v>
      </c>
      <c r="B56" s="2" t="s">
        <v>152</v>
      </c>
      <c r="C56" s="32">
        <v>471115</v>
      </c>
      <c r="D56" s="2"/>
      <c r="E56" s="1"/>
      <c r="F56" s="1">
        <v>1</v>
      </c>
      <c r="G56" s="5" t="s">
        <v>25</v>
      </c>
      <c r="J56" s="95">
        <v>152.18</v>
      </c>
      <c r="O56" s="111"/>
    </row>
    <row r="57" spans="1:15" ht="16.5" customHeight="1" x14ac:dyDescent="0.45">
      <c r="A57" s="16">
        <v>8.1999999999999993</v>
      </c>
      <c r="B57" s="2" t="s">
        <v>157</v>
      </c>
      <c r="C57" s="32">
        <v>472350</v>
      </c>
      <c r="D57" s="2"/>
      <c r="E57" s="1"/>
      <c r="F57" s="1">
        <v>1</v>
      </c>
      <c r="G57" s="5" t="s">
        <v>25</v>
      </c>
      <c r="J57" s="95">
        <v>0.21</v>
      </c>
      <c r="O57" s="111"/>
    </row>
    <row r="58" spans="1:15" ht="16.5" customHeight="1" x14ac:dyDescent="0.45">
      <c r="A58" s="16"/>
      <c r="B58" s="2"/>
      <c r="C58" s="16"/>
      <c r="D58" s="2"/>
      <c r="E58" s="1"/>
      <c r="F58" s="1"/>
      <c r="J58" s="95"/>
      <c r="O58" s="111"/>
    </row>
    <row r="59" spans="1:15" ht="16.5" customHeight="1" x14ac:dyDescent="0.45">
      <c r="A59" s="16">
        <v>9</v>
      </c>
      <c r="B59" s="2" t="s">
        <v>14</v>
      </c>
      <c r="C59" s="16" t="s">
        <v>11</v>
      </c>
      <c r="D59" s="2"/>
      <c r="E59" s="1"/>
      <c r="F59" s="1">
        <v>1</v>
      </c>
      <c r="G59" s="5" t="s">
        <v>11</v>
      </c>
      <c r="J59" s="101">
        <v>0.24</v>
      </c>
      <c r="O59" s="111"/>
    </row>
    <row r="60" spans="1:15" ht="16.5" customHeight="1" x14ac:dyDescent="0.45">
      <c r="A60" s="16"/>
      <c r="B60" s="2"/>
      <c r="C60" s="16"/>
      <c r="D60" s="2"/>
      <c r="E60" s="1"/>
      <c r="F60" s="1"/>
      <c r="J60" s="95"/>
      <c r="O60" s="111"/>
    </row>
    <row r="61" spans="1:15" s="4" customFormat="1" ht="16.5" customHeight="1" x14ac:dyDescent="0.4">
      <c r="A61" s="24">
        <v>10</v>
      </c>
      <c r="B61" s="25" t="s">
        <v>158</v>
      </c>
      <c r="C61" s="24" t="s">
        <v>165</v>
      </c>
      <c r="D61" s="25"/>
      <c r="E61" s="26"/>
      <c r="F61" s="24" t="s">
        <v>59</v>
      </c>
      <c r="G61" s="27" t="s">
        <v>10</v>
      </c>
      <c r="H61" s="28"/>
      <c r="I61" s="28"/>
      <c r="J61" s="100">
        <f>SUMPRODUCT(F62:F63,J62:J63)</f>
        <v>328.5</v>
      </c>
      <c r="O61" s="112"/>
    </row>
    <row r="62" spans="1:15" ht="16.5" customHeight="1" x14ac:dyDescent="0.45">
      <c r="A62" s="16">
        <v>10.1</v>
      </c>
      <c r="B62" s="2" t="s">
        <v>156</v>
      </c>
      <c r="C62" s="16" t="s">
        <v>166</v>
      </c>
      <c r="D62" s="2"/>
      <c r="E62" s="1"/>
      <c r="F62" s="16">
        <v>1</v>
      </c>
      <c r="G62" s="5" t="s">
        <v>10</v>
      </c>
      <c r="J62" s="95">
        <v>328</v>
      </c>
      <c r="O62" s="111"/>
    </row>
    <row r="63" spans="1:15" ht="16.5" customHeight="1" x14ac:dyDescent="0.45">
      <c r="A63" s="16">
        <v>10.199999999999999</v>
      </c>
      <c r="B63" s="2" t="s">
        <v>154</v>
      </c>
      <c r="C63" s="32">
        <v>471345</v>
      </c>
      <c r="D63" s="2"/>
      <c r="E63" s="1"/>
      <c r="F63" s="53">
        <v>2</v>
      </c>
      <c r="G63" s="5" t="s">
        <v>25</v>
      </c>
      <c r="J63" s="95">
        <v>0.25</v>
      </c>
      <c r="O63" s="111"/>
    </row>
    <row r="64" spans="1:15" ht="16.5" customHeight="1" x14ac:dyDescent="0.45">
      <c r="A64" s="16"/>
      <c r="B64" s="2"/>
      <c r="C64" s="16"/>
      <c r="D64" s="2"/>
      <c r="E64" s="1"/>
      <c r="J64" s="95"/>
      <c r="O64" s="111"/>
    </row>
    <row r="65" spans="1:15" ht="16.5" customHeight="1" x14ac:dyDescent="0.45">
      <c r="A65" s="16">
        <v>11</v>
      </c>
      <c r="B65" s="2" t="s">
        <v>44</v>
      </c>
      <c r="C65" s="16" t="s">
        <v>11</v>
      </c>
      <c r="D65" s="2"/>
      <c r="E65" s="1"/>
      <c r="F65" s="29" t="s">
        <v>45</v>
      </c>
      <c r="G65" s="5" t="s">
        <v>11</v>
      </c>
      <c r="J65" s="101">
        <v>10</v>
      </c>
      <c r="O65" s="111"/>
    </row>
    <row r="66" spans="1:15" x14ac:dyDescent="0.45">
      <c r="J66" s="95"/>
    </row>
    <row r="67" spans="1:15" x14ac:dyDescent="0.45">
      <c r="J67" s="95"/>
    </row>
    <row r="68" spans="1:15" x14ac:dyDescent="0.45">
      <c r="I68" s="102" t="s">
        <v>162</v>
      </c>
      <c r="J68" s="20">
        <f>SUM(F4*J4)+(F31*J31)+(F33*J33)+(F43*J43)+(F49*J49)+(F51*J51)+(J53)+(F55*J55)+(F59*J59)</f>
        <v>1378.41</v>
      </c>
    </row>
    <row r="69" spans="1:15" x14ac:dyDescent="0.45">
      <c r="H69" s="103"/>
      <c r="I69" s="104" t="s">
        <v>163</v>
      </c>
      <c r="J69" s="94">
        <f>SUM(F4*J4)+(F31*J31)+(F33*J33)+(F43*J43)+(F49*J49)+(F51*J51)+(J53)+(F55*J55)+(F59*J59)+(1/6*(J61+J65))</f>
        <v>1434.8266666666668</v>
      </c>
    </row>
    <row r="70" spans="1:15" x14ac:dyDescent="0.45">
      <c r="I70" s="102" t="s">
        <v>164</v>
      </c>
      <c r="J70" s="20">
        <f>SUM(J69*6)</f>
        <v>8608.9600000000009</v>
      </c>
    </row>
    <row r="71" spans="1:15" x14ac:dyDescent="0.45">
      <c r="J71" s="95"/>
    </row>
    <row r="72" spans="1:15" x14ac:dyDescent="0.45">
      <c r="J72" s="95"/>
    </row>
    <row r="73" spans="1:15" x14ac:dyDescent="0.45">
      <c r="J73" s="95"/>
    </row>
    <row r="74" spans="1:15" x14ac:dyDescent="0.45">
      <c r="J74" s="95"/>
    </row>
    <row r="75" spans="1:15" x14ac:dyDescent="0.45">
      <c r="J75" s="95"/>
    </row>
    <row r="76" spans="1:15" x14ac:dyDescent="0.45">
      <c r="J76" s="95"/>
    </row>
    <row r="77" spans="1:15" x14ac:dyDescent="0.45">
      <c r="J77" s="95"/>
    </row>
    <row r="78" spans="1:15" x14ac:dyDescent="0.45">
      <c r="J78" s="95"/>
    </row>
    <row r="79" spans="1:15" x14ac:dyDescent="0.45">
      <c r="J79" s="95"/>
    </row>
    <row r="80" spans="1:15" x14ac:dyDescent="0.45">
      <c r="J80" s="95"/>
    </row>
    <row r="81" spans="10:10" x14ac:dyDescent="0.45">
      <c r="J81" s="95"/>
    </row>
    <row r="82" spans="10:10" x14ac:dyDescent="0.45">
      <c r="J82" s="95"/>
    </row>
    <row r="83" spans="10:10" x14ac:dyDescent="0.45">
      <c r="J83" s="95"/>
    </row>
    <row r="84" spans="10:10" x14ac:dyDescent="0.45">
      <c r="J84" s="95"/>
    </row>
    <row r="85" spans="10:10" x14ac:dyDescent="0.45">
      <c r="J85" s="95"/>
    </row>
    <row r="86" spans="10:10" x14ac:dyDescent="0.45">
      <c r="J86" s="95"/>
    </row>
    <row r="90" spans="10:10" x14ac:dyDescent="0.45">
      <c r="J90" s="95"/>
    </row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2021-08-06T10:52:13Z</cp:lastPrinted>
  <dcterms:created xsi:type="dcterms:W3CDTF">2012-04-17T15:07:43Z</dcterms:created>
  <dcterms:modified xsi:type="dcterms:W3CDTF">2026-08-24T10:23:16Z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