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73293D2-138A-4F3D-BDAA-1E88EBC496D1}" xr6:coauthVersionLast="47" xr6:coauthVersionMax="47" xr10:uidLastSave="{00000000-0000-0000-0000-000000000000}"/>
  <bookViews>
    <workbookView xWindow="1560" yWindow="1560" windowWidth="21600" windowHeight="11385" xr2:uid="{1BECFAF8-607E-4279-AE5F-69A7957C2F02}"/>
  </bookViews>
  <sheets>
    <sheet name="Sheet1" sheetId="1" r:id="rId1"/>
  </sheets>
  <definedNames>
    <definedName name="_xlnm.Print_Area" localSheetId="0">Sheet1!$A$1:$H$38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11" i="1"/>
  <c r="J12" i="1"/>
  <c r="J20" i="1"/>
  <c r="J34" i="1"/>
  <c r="J41" i="1"/>
  <c r="J42" i="1"/>
  <c r="J43" i="1"/>
</calcChain>
</file>

<file path=xl/sharedStrings.xml><?xml version="1.0" encoding="utf-8"?>
<sst xmlns="http://schemas.openxmlformats.org/spreadsheetml/2006/main" count="145" uniqueCount="95">
  <si>
    <t>PRODUCT DESCRIPTION</t>
  </si>
  <si>
    <t>PRODUCT</t>
  </si>
  <si>
    <t>FINISH</t>
  </si>
  <si>
    <t>DATE</t>
  </si>
  <si>
    <t>REV</t>
  </si>
  <si>
    <t>F7  REFERENCE</t>
  </si>
  <si>
    <t>MB-03</t>
  </si>
  <si>
    <t>ITEM</t>
  </si>
  <si>
    <t>DESCRIPTION</t>
  </si>
  <si>
    <t>PART No.</t>
  </si>
  <si>
    <t>BAG LETTER</t>
  </si>
  <si>
    <t>QTY</t>
  </si>
  <si>
    <t>F7 PART No.</t>
  </si>
  <si>
    <t>ITEM LETTER</t>
  </si>
  <si>
    <t>N/A</t>
  </si>
  <si>
    <t>WALL BRKT</t>
  </si>
  <si>
    <t>A01</t>
  </si>
  <si>
    <t>MB03001</t>
  </si>
  <si>
    <t>TRANSPARENT</t>
  </si>
  <si>
    <t>00</t>
  </si>
  <si>
    <t>2.1.1</t>
  </si>
  <si>
    <t>MB03002</t>
  </si>
  <si>
    <t>2.1.2</t>
  </si>
  <si>
    <t>MB03003</t>
  </si>
  <si>
    <t>2.1.3</t>
  </si>
  <si>
    <t>3B05M6/L</t>
  </si>
  <si>
    <t>2.1.4</t>
  </si>
  <si>
    <t>3A06M6/12/2/L/0</t>
  </si>
  <si>
    <t>2.1.5</t>
  </si>
  <si>
    <t>M6 WASHER(16x6.4x1THK)</t>
  </si>
  <si>
    <t>3C1/16/6.4/1/L</t>
  </si>
  <si>
    <t>BZP</t>
  </si>
  <si>
    <t>FLANGED 8x40LG GREY WALL PLUG</t>
  </si>
  <si>
    <t>3DM6/8/40H</t>
  </si>
  <si>
    <t>3C1/12/6.4/1/L</t>
  </si>
  <si>
    <t>3A04M5/50/L/0</t>
  </si>
  <si>
    <t>M5 TYPE T NYLOC NUT</t>
  </si>
  <si>
    <t>3B01M5/L</t>
  </si>
  <si>
    <t>--</t>
  </si>
  <si>
    <t>CLEAR CELLOPHANE TAPE (BOX TABS)</t>
  </si>
  <si>
    <t>1/10</t>
  </si>
  <si>
    <t>CLEAR CELLOPHANE TAPE (OUTER CARTON)</t>
  </si>
  <si>
    <t>AS REQUIRED</t>
  </si>
  <si>
    <t>SILVER SPARKLE</t>
  </si>
  <si>
    <t>6658-1</t>
  </si>
  <si>
    <t>C</t>
  </si>
  <si>
    <t>BAGGED WALL BRKTS</t>
  </si>
  <si>
    <t>WALL BRKT WITH LABEL</t>
  </si>
  <si>
    <t>1.1.1</t>
  </si>
  <si>
    <t>1.1.2</t>
  </si>
  <si>
    <t>SUPPORT ARM ASSY</t>
  </si>
  <si>
    <t>6658-A</t>
  </si>
  <si>
    <t>SUPPORT ARM</t>
  </si>
  <si>
    <t>SUPPORT EXTENSION</t>
  </si>
  <si>
    <t>PLAIN 0.04mm THK POLYETHYLENE BAG</t>
  </si>
  <si>
    <t>6658-2</t>
  </si>
  <si>
    <t>6658-3</t>
  </si>
  <si>
    <t>M6 WING NUT</t>
  </si>
  <si>
    <t>M6x12LG COACH BOLT</t>
  </si>
  <si>
    <t>6618-62</t>
  </si>
  <si>
    <t>S</t>
  </si>
  <si>
    <t>M5x50LG HEX HEAD SET SCREW</t>
  </si>
  <si>
    <t>FIXINGS KIT</t>
  </si>
  <si>
    <t>BAGGED SUPPORT ARM ASSYS</t>
  </si>
  <si>
    <t>M6 WASHER (12x6.4x1THK)</t>
  </si>
  <si>
    <t>A</t>
  </si>
  <si>
    <t>B</t>
  </si>
  <si>
    <t>D</t>
  </si>
  <si>
    <t>E</t>
  </si>
  <si>
    <t>MICROWAVE BRACKET (EM40)</t>
  </si>
  <si>
    <t xml:space="preserve">EM40 INSTRUCTION LEAFLET </t>
  </si>
  <si>
    <t>MCR15S</t>
  </si>
  <si>
    <t>MCR15S 4C BOX</t>
  </si>
  <si>
    <t>TRACK LABEL (ADHERE TO REAR OF 6658-1)</t>
  </si>
  <si>
    <t>Key:-</t>
  </si>
  <si>
    <t xml:space="preserve">Black </t>
  </si>
  <si>
    <t>AVF Coding</t>
  </si>
  <si>
    <t>Purple</t>
  </si>
  <si>
    <t>F7 Coding</t>
  </si>
  <si>
    <t>F</t>
  </si>
  <si>
    <t>G</t>
  </si>
  <si>
    <t>SEALED PLAIN PP+PE BAG</t>
  </si>
  <si>
    <t>No12x50mm LG TYPE AB HEX HEAD SCREW</t>
  </si>
  <si>
    <t>3A05ST6.3/50/L/8</t>
  </si>
  <si>
    <t>OUTER CARTON ASSY (TR)</t>
  </si>
  <si>
    <t>OUTER CARTON (TR)</t>
  </si>
  <si>
    <t>MCR15S BARCODE LABEL</t>
  </si>
  <si>
    <t>ITEM WEIGHT (g)</t>
  </si>
  <si>
    <t>GIFT BOXED WEIGHT (g)</t>
  </si>
  <si>
    <t>BOM TOTAL WEIGHT (g)</t>
  </si>
  <si>
    <t>GROSS WEIGHT (g)</t>
  </si>
  <si>
    <t>(701517)</t>
  </si>
  <si>
    <t>(472346)</t>
  </si>
  <si>
    <t>05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</si>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</sst>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/mm/yy"/>
    <numFmt numFmtId="177" formatCode="dd/mm/yy;@"/>
  </numFmts>
  <fonts count="2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sz val="13"/>
      <name val="宋体"/>
      <charset val="134"/>
    </font>
    <font>
      <b/>
      <u val="double"/>
      <sz val="13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rgb="FF0070C0"/>
      <name val="Century Gothic"/>
      <family val="2"/>
    </font>
    <font>
      <sz val="13"/>
      <color rgb="FF0070C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b/>
      <sz val="13"/>
      <color theme="4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 shrinkToFit="1"/>
    </xf>
    <xf numFmtId="49" fontId="7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9" fillId="0" borderId="0" xfId="0" applyFont="1"/>
    <xf numFmtId="0" fontId="13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right"/>
    </xf>
    <xf numFmtId="2" fontId="25" fillId="0" borderId="4" xfId="0" applyNumberFormat="1" applyFont="1" applyBorder="1" applyAlignment="1">
      <alignment horizontal="center"/>
    </xf>
    <xf numFmtId="0" fontId="26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A1DF14B4-AEDC-4B0B-9EBD-BB9122C28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4A3A-D07E-4111-BB61-51EBBA79D612}">
  <sheetPr codeName="Sheet1">
    <pageSetUpPr fitToPage="1"/>
  </sheetPr>
  <dimension ref="A1:O43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RowHeight="16.5"/>
  <cols>
    <col min="1" max="1" width="10.7109375" style="8" customWidth="1"/>
    <col min="2" max="2" width="63.7109375" style="9" customWidth="1"/>
    <col min="3" max="3" width="13.7109375" style="9" customWidth="1"/>
    <col min="4" max="4" width="12.7109375" style="10" customWidth="1"/>
    <col min="5" max="5" width="8.5703125" style="10" customWidth="1"/>
    <col min="6" max="6" width="12.42578125" style="9" customWidth="1"/>
    <col min="7" max="7" width="9.140625" style="11" customWidth="1"/>
    <col min="8" max="8" width="25.7109375" style="7" customWidth="1"/>
    <col min="9" max="9" width="9.7109375" style="7" customWidth="1"/>
    <col min="10" max="10" width="15.5703125" style="9" customWidth="1"/>
    <col min="11" max="16384" width="9.140625" style="9"/>
  </cols>
  <sheetData>
    <row r="1" spans="1:15">
      <c r="A1" s="12"/>
      <c r="B1" s="13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H1" s="15" t="s">
        <v>5</v>
      </c>
      <c r="J1" s="7"/>
    </row>
    <row r="2" spans="1:15" s="1" customFormat="1" ht="33" customHeight="1" thickBot="1">
      <c r="A2" s="16"/>
      <c r="B2" s="17" t="s">
        <v>69</v>
      </c>
      <c r="C2" s="18" t="s">
        <v>71</v>
      </c>
      <c r="D2" s="18" t="s">
        <v>43</v>
      </c>
      <c r="E2" s="18"/>
      <c r="F2" s="19">
        <v>45747</v>
      </c>
      <c r="G2" s="20" t="s">
        <v>93</v>
      </c>
      <c r="H2" s="21" t="s">
        <v>6</v>
      </c>
      <c r="I2" s="57"/>
      <c r="J2" s="57"/>
    </row>
    <row r="3" spans="1:15" s="2" customFormat="1" ht="33">
      <c r="A3" s="12" t="s">
        <v>7</v>
      </c>
      <c r="B3" s="13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2" t="s">
        <v>4</v>
      </c>
      <c r="H3" s="22" t="s">
        <v>12</v>
      </c>
      <c r="I3" s="58" t="s">
        <v>13</v>
      </c>
      <c r="J3" s="58" t="s">
        <v>87</v>
      </c>
    </row>
    <row r="4" spans="1:15" s="4" customFormat="1">
      <c r="A4" s="41">
        <v>1</v>
      </c>
      <c r="B4" s="42" t="s">
        <v>46</v>
      </c>
      <c r="C4" s="41" t="s">
        <v>14</v>
      </c>
      <c r="D4" s="40"/>
      <c r="E4" s="38"/>
      <c r="F4" s="41">
        <v>1</v>
      </c>
      <c r="G4" s="39" t="s">
        <v>14</v>
      </c>
      <c r="H4" s="37"/>
      <c r="I4" s="38"/>
      <c r="J4" s="85">
        <f>(F5*J5)+(F8*J8)+(F9*J9)</f>
        <v>194.7</v>
      </c>
      <c r="O4" s="61"/>
    </row>
    <row r="5" spans="1:15" s="1" customFormat="1" ht="15.75">
      <c r="A5" s="23">
        <v>1.1000000000000001</v>
      </c>
      <c r="B5" s="1" t="s">
        <v>47</v>
      </c>
      <c r="C5" s="70" t="s">
        <v>14</v>
      </c>
      <c r="D5" s="69"/>
      <c r="E5" s="69"/>
      <c r="F5" s="23">
        <v>1</v>
      </c>
      <c r="G5" s="27" t="s">
        <v>14</v>
      </c>
      <c r="H5" s="65"/>
      <c r="I5" s="65"/>
      <c r="J5" s="28">
        <f>SUMPRODUCT(F6:F7,J6:J7)</f>
        <v>96.35</v>
      </c>
    </row>
    <row r="6" spans="1:15" s="2" customFormat="1" ht="16.5" customHeight="1">
      <c r="A6" s="29" t="s">
        <v>48</v>
      </c>
      <c r="B6" s="30" t="s">
        <v>15</v>
      </c>
      <c r="C6" s="31" t="s">
        <v>44</v>
      </c>
      <c r="D6" s="68" t="s">
        <v>45</v>
      </c>
      <c r="E6" s="32"/>
      <c r="F6" s="29">
        <v>1</v>
      </c>
      <c r="G6" s="33" t="s">
        <v>16</v>
      </c>
      <c r="H6" s="34" t="s">
        <v>17</v>
      </c>
      <c r="I6" s="32" t="s">
        <v>65</v>
      </c>
      <c r="J6" s="32">
        <v>96.3</v>
      </c>
      <c r="O6" s="60"/>
    </row>
    <row r="7" spans="1:15" s="2" customFormat="1">
      <c r="A7" s="29" t="s">
        <v>49</v>
      </c>
      <c r="B7" s="30" t="s">
        <v>73</v>
      </c>
      <c r="C7" s="35">
        <v>464631</v>
      </c>
      <c r="D7" s="36"/>
      <c r="E7" s="32"/>
      <c r="F7" s="29">
        <v>1</v>
      </c>
      <c r="G7" s="11" t="s">
        <v>19</v>
      </c>
      <c r="H7" s="35"/>
      <c r="I7" s="32"/>
      <c r="J7" s="32">
        <v>0.05</v>
      </c>
      <c r="O7" s="60"/>
    </row>
    <row r="8" spans="1:15" s="2" customFormat="1" ht="16.5" customHeight="1">
      <c r="A8" s="29">
        <v>1.2</v>
      </c>
      <c r="B8" s="30" t="s">
        <v>15</v>
      </c>
      <c r="C8" s="31" t="s">
        <v>44</v>
      </c>
      <c r="D8" s="68" t="s">
        <v>45</v>
      </c>
      <c r="E8" s="32"/>
      <c r="F8" s="29">
        <v>1</v>
      </c>
      <c r="G8" s="33" t="s">
        <v>16</v>
      </c>
      <c r="H8" s="34" t="s">
        <v>17</v>
      </c>
      <c r="I8" s="32" t="s">
        <v>65</v>
      </c>
      <c r="J8" s="2">
        <v>96.3</v>
      </c>
      <c r="O8" s="60"/>
    </row>
    <row r="9" spans="1:15" s="4" customFormat="1">
      <c r="A9" s="29">
        <v>1.3</v>
      </c>
      <c r="B9" s="30" t="s">
        <v>54</v>
      </c>
      <c r="C9" s="71" t="s">
        <v>14</v>
      </c>
      <c r="D9" s="51" t="s">
        <v>18</v>
      </c>
      <c r="E9" s="38"/>
      <c r="F9" s="29">
        <v>1</v>
      </c>
      <c r="G9" s="11" t="s">
        <v>14</v>
      </c>
      <c r="H9" s="2"/>
      <c r="I9" s="38"/>
      <c r="J9" s="2">
        <v>2.0499999999999998</v>
      </c>
      <c r="K9" s="81"/>
      <c r="L9" s="81"/>
      <c r="O9" s="61"/>
    </row>
    <row r="10" spans="1:15" s="4" customFormat="1">
      <c r="A10" s="29"/>
      <c r="B10" s="30"/>
      <c r="C10" s="37"/>
      <c r="D10" s="40"/>
      <c r="E10" s="38"/>
      <c r="F10" s="41"/>
      <c r="G10" s="39"/>
      <c r="H10" s="37"/>
      <c r="I10" s="38"/>
      <c r="O10" s="61"/>
    </row>
    <row r="11" spans="1:15" s="4" customFormat="1">
      <c r="A11" s="41">
        <v>2</v>
      </c>
      <c r="B11" s="42" t="s">
        <v>63</v>
      </c>
      <c r="C11" s="37" t="s">
        <v>14</v>
      </c>
      <c r="D11" s="40"/>
      <c r="E11" s="38"/>
      <c r="F11" s="41">
        <v>2</v>
      </c>
      <c r="G11" s="39" t="s">
        <v>14</v>
      </c>
      <c r="H11" s="37"/>
      <c r="I11" s="38"/>
      <c r="J11" s="85">
        <f>(F12*J12)+(F18*J18)</f>
        <v>385.495</v>
      </c>
      <c r="O11" s="61"/>
    </row>
    <row r="12" spans="1:15" s="3" customFormat="1">
      <c r="A12" s="23">
        <v>2.1</v>
      </c>
      <c r="B12" s="24" t="s">
        <v>50</v>
      </c>
      <c r="C12" s="28" t="s">
        <v>51</v>
      </c>
      <c r="D12" s="25"/>
      <c r="E12" s="26"/>
      <c r="F12" s="23">
        <v>1</v>
      </c>
      <c r="G12" s="27" t="s">
        <v>19</v>
      </c>
      <c r="H12" s="43"/>
      <c r="I12" s="26" t="s">
        <v>66</v>
      </c>
      <c r="J12" s="28">
        <f>SUMPRODUCT(F13:F17,J13:J17)</f>
        <v>383.255</v>
      </c>
      <c r="O12" s="59"/>
    </row>
    <row r="13" spans="1:15" s="2" customFormat="1">
      <c r="A13" s="29" t="s">
        <v>20</v>
      </c>
      <c r="B13" s="30" t="s">
        <v>52</v>
      </c>
      <c r="C13" s="31" t="s">
        <v>55</v>
      </c>
      <c r="D13" s="44" t="s">
        <v>45</v>
      </c>
      <c r="E13" s="32"/>
      <c r="F13" s="29">
        <v>1</v>
      </c>
      <c r="G13" s="45" t="s">
        <v>16</v>
      </c>
      <c r="H13" s="34" t="s">
        <v>21</v>
      </c>
      <c r="I13" s="32"/>
      <c r="J13" s="32">
        <v>194</v>
      </c>
      <c r="O13" s="60"/>
    </row>
    <row r="14" spans="1:15" s="5" customFormat="1">
      <c r="A14" s="29" t="s">
        <v>22</v>
      </c>
      <c r="B14" s="30" t="s">
        <v>53</v>
      </c>
      <c r="C14" s="35" t="s">
        <v>56</v>
      </c>
      <c r="D14" s="46" t="s">
        <v>45</v>
      </c>
      <c r="E14" s="32"/>
      <c r="F14" s="29">
        <v>1</v>
      </c>
      <c r="G14" s="45" t="s">
        <v>16</v>
      </c>
      <c r="H14" s="34" t="s">
        <v>23</v>
      </c>
      <c r="I14" s="62"/>
      <c r="J14" s="32">
        <v>180</v>
      </c>
      <c r="O14" s="63"/>
    </row>
    <row r="15" spans="1:15" s="5" customFormat="1">
      <c r="A15" s="29" t="s">
        <v>24</v>
      </c>
      <c r="B15" s="47" t="s">
        <v>58</v>
      </c>
      <c r="C15" s="35" t="s">
        <v>59</v>
      </c>
      <c r="D15" s="46" t="s">
        <v>60</v>
      </c>
      <c r="E15" s="32"/>
      <c r="F15" s="29">
        <v>1</v>
      </c>
      <c r="G15" s="11" t="s">
        <v>19</v>
      </c>
      <c r="H15" s="31" t="s">
        <v>27</v>
      </c>
      <c r="I15" s="62"/>
      <c r="J15" s="2">
        <v>4.54</v>
      </c>
      <c r="O15" s="63"/>
    </row>
    <row r="16" spans="1:15" s="5" customFormat="1">
      <c r="A16" s="29" t="s">
        <v>26</v>
      </c>
      <c r="B16" s="30" t="s">
        <v>29</v>
      </c>
      <c r="C16" s="73">
        <v>440231</v>
      </c>
      <c r="D16" s="74" t="s">
        <v>60</v>
      </c>
      <c r="E16" s="75"/>
      <c r="F16" s="76">
        <v>1</v>
      </c>
      <c r="G16" s="77" t="s">
        <v>19</v>
      </c>
      <c r="H16" s="31" t="s">
        <v>30</v>
      </c>
      <c r="I16" s="62"/>
      <c r="J16" s="2">
        <v>1.2150000000000001</v>
      </c>
      <c r="O16" s="63"/>
    </row>
    <row r="17" spans="1:15" s="5" customFormat="1">
      <c r="A17" s="29" t="s">
        <v>28</v>
      </c>
      <c r="B17" s="30" t="s">
        <v>57</v>
      </c>
      <c r="C17" s="35">
        <v>400770</v>
      </c>
      <c r="D17" s="46" t="s">
        <v>31</v>
      </c>
      <c r="E17" s="32"/>
      <c r="F17" s="29">
        <v>1</v>
      </c>
      <c r="G17" s="11" t="s">
        <v>14</v>
      </c>
      <c r="H17" s="31" t="s">
        <v>25</v>
      </c>
      <c r="J17" s="2">
        <v>3.5</v>
      </c>
      <c r="O17" s="63"/>
    </row>
    <row r="18" spans="1:15" ht="16.5" customHeight="1">
      <c r="A18" s="48">
        <v>2.2000000000000002</v>
      </c>
      <c r="B18" s="30" t="s">
        <v>54</v>
      </c>
      <c r="C18" s="71" t="s">
        <v>14</v>
      </c>
      <c r="D18" s="51" t="s">
        <v>18</v>
      </c>
      <c r="E18" s="32"/>
      <c r="F18" s="29">
        <v>1</v>
      </c>
      <c r="G18" s="11" t="s">
        <v>14</v>
      </c>
      <c r="H18" s="35"/>
      <c r="I18" s="32"/>
      <c r="J18" s="2">
        <v>2.2400000000000002</v>
      </c>
      <c r="O18" s="64"/>
    </row>
    <row r="19" spans="1:15" s="2" customFormat="1">
      <c r="A19" s="29"/>
      <c r="B19" s="30"/>
      <c r="C19" s="35"/>
      <c r="D19" s="46"/>
      <c r="E19" s="32"/>
      <c r="F19" s="29"/>
      <c r="G19" s="11"/>
      <c r="H19" s="35"/>
      <c r="I19" s="32"/>
      <c r="M19" s="60"/>
      <c r="O19" s="60"/>
    </row>
    <row r="20" spans="1:15" s="2" customFormat="1">
      <c r="A20" s="49">
        <v>3</v>
      </c>
      <c r="B20" s="25" t="s">
        <v>62</v>
      </c>
      <c r="C20" s="28" t="s">
        <v>14</v>
      </c>
      <c r="D20" s="25"/>
      <c r="E20" s="84"/>
      <c r="F20" s="26">
        <v>1</v>
      </c>
      <c r="G20" s="27" t="s">
        <v>14</v>
      </c>
      <c r="H20" s="50"/>
      <c r="I20" s="65"/>
      <c r="J20" s="92">
        <f>SUMPRODUCT(F21:F26,J21:J26)</f>
        <v>79.05</v>
      </c>
      <c r="M20" s="60"/>
      <c r="O20" s="60"/>
    </row>
    <row r="21" spans="1:15" s="6" customFormat="1">
      <c r="A21" s="29">
        <v>3.1</v>
      </c>
      <c r="B21" s="30" t="s">
        <v>61</v>
      </c>
      <c r="C21" s="35">
        <v>401139</v>
      </c>
      <c r="D21" s="51" t="s">
        <v>94</v>
      </c>
      <c r="E21" s="53"/>
      <c r="F21" s="29">
        <v>4</v>
      </c>
      <c r="G21" s="11" t="s">
        <v>14</v>
      </c>
      <c r="H21" s="31" t="s">
        <v>35</v>
      </c>
      <c r="I21" s="7" t="s">
        <v>45</v>
      </c>
      <c r="J21" s="32">
        <v>7.08</v>
      </c>
      <c r="M21" s="66"/>
      <c r="O21" s="66"/>
    </row>
    <row r="22" spans="1:15" s="6" customFormat="1">
      <c r="A22" s="29">
        <v>3.2</v>
      </c>
      <c r="B22" s="30" t="s">
        <v>64</v>
      </c>
      <c r="C22" s="35">
        <v>440230</v>
      </c>
      <c r="D22" s="51" t="s">
        <v>60</v>
      </c>
      <c r="E22" s="53"/>
      <c r="F22" s="29">
        <v>4</v>
      </c>
      <c r="G22" s="11" t="s">
        <v>19</v>
      </c>
      <c r="H22" s="31" t="s">
        <v>34</v>
      </c>
      <c r="I22" s="7" t="s">
        <v>67</v>
      </c>
      <c r="J22" s="32">
        <v>0.55500000000000005</v>
      </c>
      <c r="M22" s="66"/>
      <c r="O22" s="66"/>
    </row>
    <row r="23" spans="1:15" s="6" customFormat="1">
      <c r="A23" s="29">
        <v>3.3</v>
      </c>
      <c r="B23" s="30" t="s">
        <v>36</v>
      </c>
      <c r="C23" s="35">
        <v>400643</v>
      </c>
      <c r="D23" s="51" t="s">
        <v>31</v>
      </c>
      <c r="E23" s="53"/>
      <c r="F23" s="29">
        <v>4</v>
      </c>
      <c r="G23" s="11" t="s">
        <v>14</v>
      </c>
      <c r="H23" s="31" t="s">
        <v>37</v>
      </c>
      <c r="I23" s="7" t="s">
        <v>68</v>
      </c>
      <c r="J23" s="2">
        <v>0.95</v>
      </c>
      <c r="M23" s="66"/>
      <c r="O23" s="66"/>
    </row>
    <row r="24" spans="1:15" s="6" customFormat="1">
      <c r="A24" s="29">
        <v>3.4</v>
      </c>
      <c r="B24" s="82" t="s">
        <v>82</v>
      </c>
      <c r="C24" s="35">
        <v>401089</v>
      </c>
      <c r="D24" s="46" t="s">
        <v>60</v>
      </c>
      <c r="E24" s="84"/>
      <c r="F24" s="29">
        <v>4</v>
      </c>
      <c r="G24" s="11" t="s">
        <v>19</v>
      </c>
      <c r="H24" s="31" t="s">
        <v>83</v>
      </c>
      <c r="I24" s="7" t="s">
        <v>79</v>
      </c>
      <c r="J24" s="2">
        <v>9.16</v>
      </c>
      <c r="M24" s="66"/>
      <c r="O24" s="66"/>
    </row>
    <row r="25" spans="1:15" s="6" customFormat="1">
      <c r="A25" s="29">
        <v>3.5</v>
      </c>
      <c r="B25" s="30" t="s">
        <v>32</v>
      </c>
      <c r="C25" s="29">
        <v>481770</v>
      </c>
      <c r="D25" s="46"/>
      <c r="E25" s="84"/>
      <c r="F25" s="29">
        <v>4</v>
      </c>
      <c r="G25" s="11" t="s">
        <v>19</v>
      </c>
      <c r="H25" s="31" t="s">
        <v>33</v>
      </c>
      <c r="I25" s="7" t="s">
        <v>80</v>
      </c>
      <c r="J25" s="2">
        <v>1.585</v>
      </c>
      <c r="M25" s="66"/>
      <c r="O25" s="66"/>
    </row>
    <row r="26" spans="1:15" s="7" customFormat="1" ht="16.5" customHeight="1">
      <c r="A26" s="48">
        <v>3.6</v>
      </c>
      <c r="B26" s="82" t="s">
        <v>81</v>
      </c>
      <c r="C26" s="83" t="s">
        <v>14</v>
      </c>
      <c r="D26" s="51" t="s">
        <v>18</v>
      </c>
      <c r="E26" s="72"/>
      <c r="F26" s="7">
        <v>1</v>
      </c>
      <c r="G26" s="7" t="s">
        <v>14</v>
      </c>
      <c r="J26" s="7">
        <v>1.73</v>
      </c>
      <c r="M26" s="67"/>
      <c r="O26" s="67"/>
    </row>
    <row r="27" spans="1:15" ht="16.5" customHeight="1">
      <c r="A27" s="29"/>
      <c r="B27" s="30"/>
      <c r="C27" s="52"/>
      <c r="E27" s="53"/>
      <c r="F27" s="29"/>
      <c r="H27" s="35"/>
      <c r="M27" s="64"/>
      <c r="O27" s="64"/>
    </row>
    <row r="28" spans="1:15" ht="16.5" customHeight="1">
      <c r="A28" s="29">
        <v>4</v>
      </c>
      <c r="B28" s="46" t="s">
        <v>70</v>
      </c>
      <c r="C28" s="35">
        <v>472244</v>
      </c>
      <c r="D28" s="46"/>
      <c r="E28" s="32"/>
      <c r="F28" s="32">
        <v>1</v>
      </c>
      <c r="G28" s="11" t="s">
        <v>19</v>
      </c>
      <c r="H28" s="54"/>
      <c r="J28" s="86">
        <v>4.12</v>
      </c>
    </row>
    <row r="29" spans="1:15" ht="16.5" customHeight="1">
      <c r="A29" s="29"/>
      <c r="B29" s="30"/>
      <c r="C29" s="35"/>
      <c r="D29" s="46"/>
      <c r="E29" s="32"/>
      <c r="F29" s="29"/>
      <c r="H29" s="35"/>
    </row>
    <row r="30" spans="1:15" ht="16.5" customHeight="1">
      <c r="A30" s="55">
        <v>5</v>
      </c>
      <c r="B30" s="46" t="s">
        <v>72</v>
      </c>
      <c r="C30" s="35">
        <v>472349</v>
      </c>
      <c r="D30" s="46"/>
      <c r="E30" s="32"/>
      <c r="F30" s="32">
        <v>1</v>
      </c>
      <c r="G30" s="11" t="s">
        <v>38</v>
      </c>
      <c r="H30" s="54"/>
      <c r="J30" s="86">
        <v>65</v>
      </c>
    </row>
    <row r="31" spans="1:15" ht="16.5" customHeight="1">
      <c r="A31" s="55"/>
      <c r="B31" s="46"/>
      <c r="C31" s="55"/>
      <c r="D31" s="46"/>
      <c r="E31" s="32"/>
      <c r="F31" s="32"/>
    </row>
    <row r="32" spans="1:15" ht="16.5" customHeight="1">
      <c r="A32" s="55">
        <v>6</v>
      </c>
      <c r="B32" s="46" t="s">
        <v>39</v>
      </c>
      <c r="C32" s="55" t="s">
        <v>14</v>
      </c>
      <c r="D32" s="46"/>
      <c r="E32" s="32"/>
      <c r="F32" s="32">
        <v>1</v>
      </c>
      <c r="G32" s="11" t="s">
        <v>14</v>
      </c>
      <c r="J32" s="86">
        <v>0.12</v>
      </c>
    </row>
    <row r="33" spans="1:10" ht="16.5" customHeight="1">
      <c r="A33" s="55"/>
      <c r="B33" s="46"/>
      <c r="C33" s="55"/>
      <c r="D33" s="46"/>
      <c r="E33" s="32"/>
      <c r="F33" s="32"/>
    </row>
    <row r="34" spans="1:10">
      <c r="A34" s="49">
        <v>7</v>
      </c>
      <c r="B34" s="25" t="s">
        <v>84</v>
      </c>
      <c r="C34" s="49" t="s">
        <v>91</v>
      </c>
      <c r="D34" s="25"/>
      <c r="E34" s="26"/>
      <c r="F34" s="49" t="s">
        <v>40</v>
      </c>
      <c r="G34" s="27" t="s">
        <v>19</v>
      </c>
      <c r="J34" s="87">
        <f>SUMPRODUCT(F35:F36,J35:J36)</f>
        <v>262.92</v>
      </c>
    </row>
    <row r="35" spans="1:10">
      <c r="A35" s="55">
        <v>7.1</v>
      </c>
      <c r="B35" s="46" t="s">
        <v>85</v>
      </c>
      <c r="C35" s="55" t="s">
        <v>92</v>
      </c>
      <c r="D35" s="46"/>
      <c r="E35" s="32"/>
      <c r="F35" s="55">
        <v>1</v>
      </c>
      <c r="G35" s="11" t="s">
        <v>19</v>
      </c>
      <c r="J35" s="7">
        <v>262</v>
      </c>
    </row>
    <row r="36" spans="1:10">
      <c r="A36" s="55">
        <v>7.2</v>
      </c>
      <c r="B36" s="46" t="s">
        <v>86</v>
      </c>
      <c r="C36" s="35">
        <v>472254</v>
      </c>
      <c r="D36" s="46"/>
      <c r="E36" s="32"/>
      <c r="F36" s="32">
        <v>2</v>
      </c>
      <c r="G36" s="11" t="s">
        <v>38</v>
      </c>
      <c r="J36" s="7">
        <v>0.46</v>
      </c>
    </row>
    <row r="37" spans="1:10" ht="16.5" customHeight="1">
      <c r="A37" s="55"/>
      <c r="B37" s="46"/>
      <c r="C37" s="29"/>
      <c r="D37" s="46"/>
      <c r="E37" s="32"/>
      <c r="F37" s="32"/>
    </row>
    <row r="38" spans="1:10" ht="16.5" customHeight="1">
      <c r="A38" s="55">
        <v>8</v>
      </c>
      <c r="B38" s="46" t="s">
        <v>41</v>
      </c>
      <c r="C38" s="55" t="s">
        <v>14</v>
      </c>
      <c r="D38" s="46"/>
      <c r="E38" s="32"/>
      <c r="F38" s="56" t="s">
        <v>42</v>
      </c>
      <c r="G38" s="11" t="s">
        <v>14</v>
      </c>
      <c r="J38" s="86">
        <v>4.5</v>
      </c>
    </row>
    <row r="39" spans="1:10" ht="16.5" customHeight="1">
      <c r="J39" s="7"/>
    </row>
    <row r="40" spans="1:10" ht="16.5" customHeight="1">
      <c r="J40" s="7"/>
    </row>
    <row r="41" spans="1:10">
      <c r="A41" s="78" t="s">
        <v>74</v>
      </c>
      <c r="I41" s="88" t="s">
        <v>88</v>
      </c>
      <c r="J41" s="7">
        <f>SUM(F4*J4)+(F11*J11)+(F20*J20)+(F28*J28)+(F30*J30)+(F32*J32)</f>
        <v>1113.9799999999998</v>
      </c>
    </row>
    <row r="42" spans="1:10">
      <c r="A42" s="78" t="s">
        <v>75</v>
      </c>
      <c r="B42" s="9" t="s">
        <v>76</v>
      </c>
      <c r="H42" s="89"/>
      <c r="I42" s="90" t="s">
        <v>89</v>
      </c>
      <c r="J42" s="91">
        <f>SUM(J41)+(1/10*(J34+J38))</f>
        <v>1140.7219999999998</v>
      </c>
    </row>
    <row r="43" spans="1:10">
      <c r="A43" s="79" t="s">
        <v>77</v>
      </c>
      <c r="B43" s="80" t="s">
        <v>78</v>
      </c>
      <c r="I43" s="88" t="s">
        <v>90</v>
      </c>
      <c r="J43" s="7">
        <f>SUM(J42*10)</f>
        <v>11407.219999999998</v>
      </c>
    </row>
  </sheetData>
  <pageMargins left="0.69930555555555551" right="0.69930555555555551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2024-09-06T13:47:14Z</cp:lastPrinted>
  <dcterms:created xsi:type="dcterms:W3CDTF">2012-04-17T15:07:43Z</dcterms:created>
  <dcterms:modified xsi:type="dcterms:W3CDTF">2026-08-18T13:16:32Z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89ED324CB9D74CB484E6A898ED056BFA_12</vt:lpwstr>
  </property>
</Properties>
</file>