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85ED229-CD6C-4F6E-8DE3-0219FBE8D960}" xr6:coauthVersionLast="47" xr6:coauthVersionMax="47" xr10:uidLastSave="{00000000-0000-0000-0000-000000000000}"/>
  <bookViews>
    <workbookView xWindow="1560" yWindow="1560" windowWidth="21600" windowHeight="11385" xr2:uid="{E6E349D3-182D-47CF-9CA3-46B3ABBF6E8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5" i="1" a="1"/>
  <c r="J6" i="1"/>
  <c r="J9" i="1"/>
  <c r="J33" i="1"/>
  <c r="J47" i="1"/>
  <c r="J51" i="1"/>
  <c r="J52" i="1"/>
  <c r="J84" i="1"/>
  <c r="J85" i="1"/>
  <c r="J86" i="1"/>
</calcChain>
</file>

<file path=xl/sharedStrings.xml><?xml version="1.0" encoding="utf-8"?>
<sst xmlns="http://schemas.openxmlformats.org/spreadsheetml/2006/main" count="359" uniqueCount="260">
  <si>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</si>
  <si>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</si>
  <si>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</si>
  <si>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</si>
  <si>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</si>
  <si>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</si>
  <si>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</si>
  <si>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</si>
  <si>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</si>
  <si>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</si>
  <si>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</si>
  <si>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A</t>
  </si>
  <si>
    <t>M8 TYPE-T NYLOC NUT</t>
  </si>
  <si>
    <t>(464631)</t>
  </si>
  <si>
    <t>ITEM LETTER</t>
  </si>
  <si>
    <t>1.1.1</t>
  </si>
  <si>
    <t>1.1.2</t>
  </si>
  <si>
    <t>--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</si>
  <si>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</si>
  <si>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</si>
  <si>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</si>
  <si>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</si>
  <si>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</si>
  <si>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</si>
  <si>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</si>
  <si>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</si>
  <si>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C</t>
  </si>
  <si>
    <t>CLEAR CELLOPHANE TAPE (OUTER CARTON)</t>
  </si>
  <si>
    <t>AS REQUIRED</t>
  </si>
  <si>
    <t>WALL BRKT AND ARM ASSY</t>
  </si>
  <si>
    <t>1.1.2.1</t>
  </si>
  <si>
    <t>1.1.2.2</t>
  </si>
  <si>
    <t>1.1.2.3</t>
  </si>
  <si>
    <t>1.1.11</t>
  </si>
  <si>
    <t>1.1.12</t>
  </si>
  <si>
    <t>1.1.13</t>
  </si>
  <si>
    <t>S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</si>
  <si>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</si>
  <si>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</si>
  <si>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</si>
  <si>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</si>
  <si>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</si>
  <si>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No14x55mm LG TYPE AB POZI HEX HEAD SCREW</t>
  </si>
  <si>
    <t>M6x16O/Dx1.6THK PLAIN WASHER</t>
  </si>
  <si>
    <t>F8 PART No.</t>
  </si>
  <si>
    <t>F8 REFERENCE</t>
  </si>
  <si>
    <t>D</t>
  </si>
  <si>
    <t>4mm ALLEN KEY 25x70LG</t>
  </si>
  <si>
    <t>VESA PLATE ASSY</t>
  </si>
  <si>
    <t>WRIST PIVOT BRKT</t>
  </si>
  <si>
    <t>TILT FRICTION PLATE</t>
  </si>
  <si>
    <t>TILT FRICTION CLAMP PLATE</t>
  </si>
  <si>
    <t>TILT FRICTION AND NUT LOCATOR</t>
  </si>
  <si>
    <t>M5 TYPE-T NYLOC NUT</t>
  </si>
  <si>
    <t>1.1.14</t>
  </si>
  <si>
    <t>1.1.15</t>
  </si>
  <si>
    <t>1.2.1</t>
  </si>
  <si>
    <t>1.2.2</t>
  </si>
  <si>
    <t>ITEM WEIGHT (g)</t>
  </si>
  <si>
    <t>MA3-346-L016</t>
  </si>
  <si>
    <t>GB/T889.1-2000</t>
  </si>
  <si>
    <t>LDA20-223-L009</t>
  </si>
  <si>
    <t>LPA39-223-L17</t>
  </si>
  <si>
    <t>LDA20-223-L015</t>
  </si>
  <si>
    <t>GB/T97.1-2002</t>
  </si>
  <si>
    <t>GB/T823-1988</t>
  </si>
  <si>
    <t>G/T5356-1998</t>
  </si>
  <si>
    <t>6630-10</t>
  </si>
  <si>
    <t>6630-9</t>
  </si>
  <si>
    <t>6630-11</t>
  </si>
  <si>
    <t>M5 WASHER (GRADE A GB-T 97.1-2002)</t>
  </si>
  <si>
    <t>M8 WASHER (GRADE A GB-T 97.1-2002)</t>
  </si>
  <si>
    <t>6630-25</t>
  </si>
  <si>
    <t>6630-26</t>
  </si>
  <si>
    <t>6630-27</t>
  </si>
  <si>
    <t>6630-28</t>
  </si>
  <si>
    <t>Nov-20-19</t>
  </si>
  <si>
    <t>Aug-13-19</t>
  </si>
  <si>
    <t>Nov-20-20</t>
  </si>
  <si>
    <t>May-22-14</t>
  </si>
  <si>
    <t>AD011006</t>
  </si>
  <si>
    <t>AD011007</t>
  </si>
  <si>
    <t>BLACK / 黑色</t>
  </si>
  <si>
    <t>ZP+BP / 黑锌</t>
  </si>
  <si>
    <t>BZP / 蓝白锌</t>
  </si>
  <si>
    <t>FLANGED 10x45LG WALL PLUG</t>
  </si>
  <si>
    <t>PIVOT WASHER</t>
  </si>
  <si>
    <t>SPECIAL M5x57LG SOCKET CAP HEAD BOLT</t>
  </si>
  <si>
    <t>FIXED WASHER</t>
  </si>
  <si>
    <t>TRACK LABEL</t>
  </si>
  <si>
    <t>GROSS WEIGHT (g)</t>
  </si>
  <si>
    <t>BOM TOTAL WEIGHT (g)</t>
  </si>
  <si>
    <t>GIFT BOXED WEIGHT (g)</t>
  </si>
  <si>
    <t>DOUBLE ARM 200 MOUNT (LHL204-v2)</t>
  </si>
  <si>
    <t>JXXL24</t>
  </si>
  <si>
    <t>VESA WITH BRKT ASSY</t>
  </si>
  <si>
    <t>WALL BRKT ASSY</t>
  </si>
  <si>
    <t>1.1.1.1</t>
  </si>
  <si>
    <t>WALL BRKT BACK PLATE</t>
  </si>
  <si>
    <t>1.1.1.2</t>
  </si>
  <si>
    <t>WALL BRKT PIVOT BRKT</t>
  </si>
  <si>
    <t>ARM ASSY</t>
  </si>
  <si>
    <t>REAR ARM</t>
  </si>
  <si>
    <t>PIVOT SPACER</t>
  </si>
  <si>
    <t>FRONT ARM</t>
  </si>
  <si>
    <t>1.1.2.4</t>
  </si>
  <si>
    <t>PIVOT BUSH</t>
  </si>
  <si>
    <t>1.1.2.5</t>
  </si>
  <si>
    <t>ELBOW PIVOT PIN</t>
  </si>
  <si>
    <t>1.1.2.6</t>
  </si>
  <si>
    <t>1.1.2.7</t>
  </si>
  <si>
    <t>1.1.2.8</t>
  </si>
  <si>
    <t>1.1.2.9</t>
  </si>
  <si>
    <t>1.1.2.10</t>
  </si>
  <si>
    <t>M6x16LG SOCKET BUTTON HEAD SCREW</t>
  </si>
  <si>
    <t>M8x75LG SOCKET BUTTON HEAD SCREW</t>
  </si>
  <si>
    <t>ELBOW CAP</t>
  </si>
  <si>
    <t>M8x65LG SOCKET BUTTON HEAD SCREW</t>
  </si>
  <si>
    <t>VESA SUPPORT BRKT</t>
  </si>
  <si>
    <t>VESA PLATE</t>
  </si>
  <si>
    <t>6634-E</t>
  </si>
  <si>
    <t>6634-D</t>
  </si>
  <si>
    <t>6634-A</t>
  </si>
  <si>
    <t>6634-3</t>
  </si>
  <si>
    <t>6634-4</t>
  </si>
  <si>
    <t>6634-C</t>
  </si>
  <si>
    <t>6634-1</t>
  </si>
  <si>
    <t>6634-7</t>
  </si>
  <si>
    <t>6634-2</t>
  </si>
  <si>
    <t>6634-8</t>
  </si>
  <si>
    <t>6634-11</t>
  </si>
  <si>
    <t>6634-9</t>
  </si>
  <si>
    <t>6634-10</t>
  </si>
  <si>
    <t>6634-12</t>
  </si>
  <si>
    <t>6634-13</t>
  </si>
  <si>
    <t>6634-14</t>
  </si>
  <si>
    <t>6634-15</t>
  </si>
  <si>
    <t>6634-B</t>
  </si>
  <si>
    <t>6634-6</t>
  </si>
  <si>
    <t>LDA20-222-B01</t>
  </si>
  <si>
    <t>LDA20-223-L010</t>
  </si>
  <si>
    <t>LDA20-222-L004</t>
  </si>
  <si>
    <t>LDA20-223-L017</t>
  </si>
  <si>
    <t>LDA20-222-L003</t>
  </si>
  <si>
    <t>LDA20-222-L008</t>
  </si>
  <si>
    <t>LDA20-222-L005</t>
  </si>
  <si>
    <t>LDA20-222</t>
  </si>
  <si>
    <t>CABLE MANAGEMENT CLIP</t>
  </si>
  <si>
    <t>LDA20-223-L014</t>
  </si>
  <si>
    <t>6634-5</t>
  </si>
  <si>
    <t>UPPER WALL BRKT COVER</t>
  </si>
  <si>
    <t>LOWER WALL BRKT COVER</t>
  </si>
  <si>
    <t>LDA20-222-L006</t>
  </si>
  <si>
    <t>B1</t>
  </si>
  <si>
    <t>B2</t>
  </si>
  <si>
    <t>6634-18</t>
  </si>
  <si>
    <t>6634-19</t>
  </si>
  <si>
    <t>JXXL24 INSTRUCTION LEAFLET (EN)</t>
  </si>
  <si>
    <t>JXXL24 4C BOX</t>
  </si>
  <si>
    <t>LDA20-222-L002</t>
  </si>
  <si>
    <t>LDA20-223-L004</t>
  </si>
  <si>
    <t>6634-H</t>
  </si>
  <si>
    <t>Aug-11-14</t>
  </si>
  <si>
    <t>6634-I</t>
  </si>
  <si>
    <t>Aug-05-14</t>
  </si>
  <si>
    <t>6634-J</t>
  </si>
  <si>
    <t>Aug-19-14</t>
  </si>
  <si>
    <t>Apr-28-14</t>
  </si>
  <si>
    <t>LDA20-222-P02</t>
  </si>
  <si>
    <t>Feb-09-23</t>
  </si>
  <si>
    <t>JXXL24 WALL PLACEMENT TEMPLATE</t>
  </si>
  <si>
    <t>Aug-28-14</t>
  </si>
  <si>
    <t>LPA26-463-L14</t>
  </si>
  <si>
    <t>6634-23</t>
  </si>
  <si>
    <t>M6 SPRING WASHER (GB/T93-1987)</t>
  </si>
  <si>
    <t>GB051007</t>
  </si>
  <si>
    <t>M6x15LG PEM FH CLINCH STUD</t>
  </si>
  <si>
    <t>02</t>
  </si>
  <si>
    <t>M6 HI-LEVER THUMB NUT</t>
  </si>
  <si>
    <t>LDA20-222-L001</t>
    <phoneticPr fontId="7" type="noConversion"/>
  </si>
  <si>
    <t>GB031030</t>
    <phoneticPr fontId="7" type="noConversion"/>
  </si>
  <si>
    <t>CT004</t>
    <phoneticPr fontId="7" type="noConversion"/>
  </si>
  <si>
    <t>GB031012</t>
    <phoneticPr fontId="7" type="noConversion"/>
  </si>
  <si>
    <t>LDA20-223-L011</t>
    <phoneticPr fontId="7" type="noConversion"/>
  </si>
  <si>
    <t>GB030072</t>
    <phoneticPr fontId="7" type="noConversion"/>
  </si>
  <si>
    <t>LDA20-223-L016</t>
    <phoneticPr fontId="7" type="noConversion"/>
  </si>
  <si>
    <t>96106-LDA20-222-01-L001</t>
    <phoneticPr fontId="7" type="noConversion"/>
  </si>
  <si>
    <t>GB101006</t>
    <phoneticPr fontId="7" type="noConversion"/>
  </si>
  <si>
    <t>LDA20-222-L007</t>
    <phoneticPr fontId="7" type="noConversion"/>
  </si>
  <si>
    <t>96106-LDA20-222-01-B01</t>
    <phoneticPr fontId="7" type="noConversion"/>
  </si>
  <si>
    <t>96106-LDA20-222-01-Z01</t>
    <phoneticPr fontId="7" type="noConversion"/>
  </si>
  <si>
    <t>LDA20-222-B02</t>
    <phoneticPr fontId="7" type="noConversion"/>
  </si>
  <si>
    <r>
      <t xml:space="preserve">MATT BLACK PC / </t>
    </r>
    <r>
      <rPr>
        <b/>
        <sz val="13"/>
        <rFont val="宋体"/>
        <charset val="134"/>
      </rPr>
      <t>哑光黑</t>
    </r>
  </si>
  <si>
    <r>
      <t xml:space="preserve">MATT BLACK PC / </t>
    </r>
    <r>
      <rPr>
        <sz val="13"/>
        <rFont val="宋体"/>
        <charset val="134"/>
      </rPr>
      <t>哑光黑</t>
    </r>
  </si>
  <si>
    <r>
      <t xml:space="preserve">BLACK AND SILVER
</t>
    </r>
    <r>
      <rPr>
        <b/>
        <sz val="13"/>
        <rFont val="宋体"/>
      </rPr>
      <t>哑光黑+闪银</t>
    </r>
  </si>
  <si>
    <t>96106-LDA20-222-01-L002</t>
  </si>
  <si>
    <t>Feb-28-23</t>
  </si>
  <si>
    <t>96106-LDA20-222-01-B02</t>
  </si>
  <si>
    <t>M6x30LG POZI PAN HEAD SCREW</t>
  </si>
  <si>
    <t>M4x12LG POZI PAN HEAD SCREW</t>
  </si>
  <si>
    <t>M4x35LG POZI PAN HEAD SCREW</t>
  </si>
  <si>
    <t>M8x25LG POZI PAN HEAD SCREW</t>
  </si>
  <si>
    <t>GA PSEUDO ASSY (FOR REFERENCE ONLY)</t>
  </si>
  <si>
    <t>VESA PSEUDO ASSY (FOR REFERENCE ONLY)</t>
  </si>
  <si>
    <t>ARM PSEUDO ASSY (FOR REFERENCE ONLY)</t>
  </si>
  <si>
    <t>SILVER SPARKEL PC / 银闪光
WANNAN 3027</t>
  </si>
  <si>
    <t>FIXINGS KIT (MULTI POCKET BAG)</t>
  </si>
  <si>
    <t>BOXED FIXING KIT</t>
  </si>
  <si>
    <t>W1</t>
  </si>
  <si>
    <t>W2</t>
  </si>
  <si>
    <t>W3</t>
  </si>
  <si>
    <t>J1</t>
  </si>
  <si>
    <t>J2</t>
  </si>
  <si>
    <t>J3</t>
  </si>
  <si>
    <t>J4</t>
  </si>
  <si>
    <t>J5</t>
  </si>
  <si>
    <t>K1</t>
  </si>
  <si>
    <t>K2</t>
  </si>
  <si>
    <t>L1</t>
  </si>
  <si>
    <t>L2</t>
  </si>
  <si>
    <t>6634-24</t>
  </si>
  <si>
    <t>Apr-17-23</t>
  </si>
  <si>
    <t>96106-LDA20-222-01-P01</t>
  </si>
  <si>
    <t>6634-25</t>
  </si>
  <si>
    <t>PACKER BOX 105x35x170</t>
  </si>
  <si>
    <t>Apri-04-17</t>
  </si>
  <si>
    <t>6634-26</t>
  </si>
  <si>
    <t>PROTECTIVE STUFFING 273x210</t>
  </si>
  <si>
    <t>96106-LDA20-222-01-P02</t>
  </si>
  <si>
    <t>6634-27</t>
  </si>
  <si>
    <t>WALL BRKT SCRATCH PROTECTOR CARD PANEL 150x180</t>
  </si>
  <si>
    <t>LDA20-222-01-P04</t>
  </si>
  <si>
    <t>PRESSURE WASHER</t>
  </si>
  <si>
    <t>PACKER BOX 55x50x195</t>
  </si>
  <si>
    <t>LHL204-v2 FITTINGS SET</t>
  </si>
  <si>
    <t>BOXED CABLE MANAGEMENT CLIP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</si>
  <si>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</si>
  <si>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</si>
  <si>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</si>
  <si>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</si>
  <si>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</si>
  <si>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</si>
  <si>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</si>
  <si>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</si>
  <si>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</si>
  <si>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</si>
  <si>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</si>
  <si>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</si>
  <si>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7.1.13</t>
  </si>
  <si>
    <t>01</t>
  </si>
  <si>
    <t>APR-14-23</t>
  </si>
  <si>
    <t>APR-19-23</t>
  </si>
  <si>
    <t>Ø50mm CLEAR PP SEAL LABEL</t>
  </si>
  <si>
    <t>OUTER CARTON (TYPE 1 BASIC)</t>
  </si>
  <si>
    <t>(472214)</t>
  </si>
  <si>
    <t>11</t>
  </si>
  <si>
    <t>8.8 BZP / 蓝白锌</t>
  </si>
  <si>
    <t>8.8 ZP+BP / 黑锌</t>
  </si>
  <si>
    <t>4.8 ZP+BP / 黑锌</t>
  </si>
  <si>
    <t>4.8 BZP / 蓝白锌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</si>
</sst>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2">
    <font>
      <sz val="11"/>
      <color indexed="8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13"/>
      <name val="宋体"/>
      <charset val="134"/>
    </font>
    <font>
      <b/>
      <sz val="13"/>
      <name val="宋体"/>
      <charset val="134"/>
    </font>
    <font>
      <b/>
      <sz val="13"/>
      <name val="宋体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4"/>
      <name val="Century Gothic"/>
      <family val="2"/>
    </font>
    <font>
      <b/>
      <i/>
      <u/>
      <sz val="13"/>
      <color theme="4"/>
      <name val="Century Gothic"/>
      <family val="2"/>
    </font>
    <font>
      <b/>
      <u val="double"/>
      <sz val="13"/>
      <color theme="1"/>
      <name val="Century Gothic"/>
      <family val="2"/>
    </font>
    <font>
      <sz val="13"/>
      <color theme="9"/>
      <name val="Century Gothic"/>
      <family val="2"/>
    </font>
    <font>
      <sz val="10.5"/>
      <color rgb="FFFF0000"/>
      <name val="Calibri"/>
      <family val="2"/>
    </font>
    <font>
      <sz val="13"/>
      <color rgb="FFFF0000"/>
      <name val="Century Gothic"/>
      <family val="2"/>
    </font>
    <font>
      <b/>
      <u/>
      <sz val="13"/>
      <color theme="4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00B0F0"/>
      <name val="Century Gothic"/>
      <family val="2"/>
    </font>
    <font>
      <b/>
      <sz val="13"/>
      <color rgb="FF0070C0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/>
    <xf numFmtId="49" fontId="9" fillId="0" borderId="0" xfId="0" applyNumberFormat="1" applyFont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2" fontId="22" fillId="0" borderId="4" xfId="0" applyNumberFormat="1" applyFont="1" applyBorder="1" applyAlignment="1">
      <alignment horizontal="center"/>
    </xf>
    <xf numFmtId="0" fontId="8" fillId="0" borderId="0" xfId="0" applyFont="1" applyFill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1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Fill="1"/>
    <xf numFmtId="0" fontId="19" fillId="0" borderId="0" xfId="0" applyFont="1"/>
    <xf numFmtId="49" fontId="2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6" fillId="0" borderId="0" xfId="0" applyFont="1"/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49" fontId="10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/>
    </xf>
    <xf numFmtId="0" fontId="2" fillId="0" borderId="0" xfId="0" applyNumberFormat="1" applyFont="1" applyFill="1"/>
    <xf numFmtId="0" fontId="1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shrinkToFit="1"/>
    </xf>
    <xf numFmtId="49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11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vertical="center" shrinkToFit="1"/>
    </xf>
    <xf numFmtId="49" fontId="19" fillId="0" borderId="0" xfId="0" applyNumberFormat="1" applyFont="1" applyFill="1" applyAlignment="1">
      <alignment horizontal="center" vertical="center" wrapText="1"/>
    </xf>
    <xf numFmtId="49" fontId="8" fillId="0" borderId="0" xfId="0" quotePrefix="1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/>
    </xf>
    <xf numFmtId="0" fontId="1" fillId="0" borderId="0" xfId="0" applyNumberFormat="1" applyFont="1" applyFill="1"/>
    <xf numFmtId="0" fontId="1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/>
    </xf>
    <xf numFmtId="0" fontId="8" fillId="0" borderId="0" xfId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left"/>
    </xf>
    <xf numFmtId="0" fontId="10" fillId="0" borderId="0" xfId="0" applyNumberFormat="1" applyFont="1" applyFill="1" applyAlignment="1">
      <alignment horizontal="left"/>
    </xf>
    <xf numFmtId="0" fontId="10" fillId="0" borderId="0" xfId="0" applyNumberFormat="1" applyFont="1" applyFill="1"/>
    <xf numFmtId="0" fontId="29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49" fontId="1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1" fillId="0" borderId="0" xfId="0" applyNumberFormat="1" applyFont="1" applyFill="1"/>
    <xf numFmtId="0" fontId="1" fillId="0" borderId="0" xfId="0" applyNumberFormat="1" applyFont="1"/>
    <xf numFmtId="0" fontId="19" fillId="0" borderId="0" xfId="0" applyNumberFormat="1" applyFont="1"/>
    <xf numFmtId="12" fontId="1" fillId="0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6C255E72-3181-4F86-BEB6-D1429203D0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C6ABD-AB7B-4010-9728-C36730D7022C}">
  <dimension ref="A1:Q94"/>
  <sheetViews>
    <sheetView tabSelected="1" zoomScale="70" zoomScaleNormal="70" workbookViewId="0">
      <pane ySplit="3" topLeftCell="A29" activePane="bottomLeft" state="frozen"/>
      <selection pane="bottomLeft"/>
    </sheetView>
  </sheetViews>
  <sheetFormatPr defaultRowHeight="16.5"/>
  <cols>
    <col min="1" max="1" width="12.5703125" style="16" customWidth="1"/>
    <col min="2" max="2" width="65.5703125" style="3" customWidth="1"/>
    <col min="3" max="3" width="13.7109375" style="33" customWidth="1"/>
    <col min="4" max="4" width="33.42578125" style="11" customWidth="1"/>
    <col min="5" max="5" width="8.5703125" style="11" customWidth="1"/>
    <col min="6" max="6" width="12.5703125" style="3" customWidth="1"/>
    <col min="7" max="7" width="15.5703125" style="38" customWidth="1"/>
    <col min="8" max="8" width="30.5703125" style="20" customWidth="1"/>
    <col min="9" max="9" width="8.5703125" style="20" customWidth="1"/>
    <col min="10" max="10" width="15.5703125" style="20" customWidth="1"/>
    <col min="11" max="11" width="9.140625" style="56" customWidth="1"/>
    <col min="12" max="13" width="9.140625" style="11"/>
    <col min="14" max="16384" width="9.140625" style="3"/>
  </cols>
  <sheetData>
    <row r="1" spans="1:17" s="56" customFormat="1">
      <c r="A1" s="7"/>
      <c r="B1" s="6" t="s">
        <v>0</v>
      </c>
      <c r="C1" s="30" t="s">
        <v>1</v>
      </c>
      <c r="D1" s="5" t="s">
        <v>2</v>
      </c>
      <c r="E1" s="5"/>
      <c r="F1" s="5" t="s">
        <v>3</v>
      </c>
      <c r="G1" s="34" t="s">
        <v>4</v>
      </c>
      <c r="H1" s="28" t="s">
        <v>45</v>
      </c>
      <c r="I1" s="20"/>
      <c r="J1" s="20"/>
      <c r="L1" s="11"/>
      <c r="M1" s="11"/>
      <c r="N1" s="3"/>
      <c r="O1" s="3"/>
      <c r="P1" s="3"/>
      <c r="Q1" s="3"/>
    </row>
    <row r="2" spans="1:17" s="57" customFormat="1" ht="49.5" customHeight="1" thickBot="1">
      <c r="A2" s="14"/>
      <c r="B2" s="9" t="s">
        <v>93</v>
      </c>
      <c r="C2" s="31" t="s">
        <v>94</v>
      </c>
      <c r="D2" s="8" t="s">
        <v>194</v>
      </c>
      <c r="E2" s="8"/>
      <c r="F2" s="22">
        <v>45747</v>
      </c>
      <c r="G2" s="35" t="s">
        <v>255</v>
      </c>
      <c r="H2" s="29" t="s">
        <v>146</v>
      </c>
      <c r="I2" s="10"/>
      <c r="J2" s="10"/>
      <c r="L2" s="74"/>
      <c r="M2" s="74"/>
      <c r="N2" s="4"/>
      <c r="O2" s="4"/>
      <c r="P2" s="4"/>
      <c r="Q2" s="4"/>
    </row>
    <row r="3" spans="1:17" s="58" customFormat="1" ht="33">
      <c r="A3" s="7" t="s">
        <v>5</v>
      </c>
      <c r="B3" s="6" t="s">
        <v>6</v>
      </c>
      <c r="C3" s="30" t="s">
        <v>7</v>
      </c>
      <c r="D3" s="5" t="s">
        <v>2</v>
      </c>
      <c r="E3" s="5" t="s">
        <v>8</v>
      </c>
      <c r="F3" s="5"/>
      <c r="G3" s="30" t="s">
        <v>4</v>
      </c>
      <c r="H3" s="30" t="s">
        <v>44</v>
      </c>
      <c r="I3" s="21" t="s">
        <v>14</v>
      </c>
      <c r="J3" s="21" t="s">
        <v>58</v>
      </c>
      <c r="L3" s="75"/>
      <c r="M3" s="75"/>
      <c r="N3" s="5"/>
      <c r="O3" s="5"/>
      <c r="P3" s="5"/>
      <c r="Q3" s="5"/>
    </row>
    <row r="4" spans="1:17" s="71" customFormat="1" ht="16.5" customHeight="1">
      <c r="A4" s="65">
        <v>1</v>
      </c>
      <c r="B4" s="66" t="s">
        <v>95</v>
      </c>
      <c r="C4" s="67" t="s">
        <v>120</v>
      </c>
      <c r="D4" s="68"/>
      <c r="E4" s="69"/>
      <c r="F4" s="65">
        <v>1</v>
      </c>
      <c r="G4" s="70" t="s">
        <v>9</v>
      </c>
      <c r="H4" s="97"/>
      <c r="I4" s="69" t="s">
        <v>11</v>
      </c>
      <c r="J4" s="63">
        <f>SUMPRODUCT(F37*J37)+(F36*J36)+(F33*J33)+(F5*J5)</f>
        <v>2083.69</v>
      </c>
      <c r="L4" s="82"/>
      <c r="M4" s="79"/>
      <c r="N4" s="73"/>
      <c r="O4" s="73"/>
      <c r="P4" s="72"/>
      <c r="Q4" s="72"/>
    </row>
    <row r="5" spans="1:17" s="59" customFormat="1" ht="16.5" customHeight="1">
      <c r="A5" s="42">
        <v>1.1000000000000001</v>
      </c>
      <c r="B5" s="54" t="s">
        <v>29</v>
      </c>
      <c r="C5" s="53" t="s">
        <v>121</v>
      </c>
      <c r="D5" s="43"/>
      <c r="E5" s="44"/>
      <c r="F5" s="42">
        <v>1</v>
      </c>
      <c r="G5" s="55" t="s">
        <v>9</v>
      </c>
      <c r="H5" s="98"/>
      <c r="I5" s="44"/>
      <c r="J5" s="53">
        <f t="array" ref="J5">SUMPRODUCT(F20:F32*J20:J32)+(F9*J9)+(F6*J6)</f>
        <v>1363.87</v>
      </c>
      <c r="L5" s="80"/>
      <c r="M5" s="76"/>
      <c r="N5" s="46"/>
      <c r="O5" s="46"/>
      <c r="P5" s="45"/>
      <c r="Q5" s="45"/>
    </row>
    <row r="6" spans="1:17" s="61" customFormat="1" ht="16.5" customHeight="1">
      <c r="A6" s="17" t="s">
        <v>15</v>
      </c>
      <c r="B6" s="18" t="s">
        <v>96</v>
      </c>
      <c r="C6" s="32" t="s">
        <v>122</v>
      </c>
      <c r="D6" s="41" t="s">
        <v>192</v>
      </c>
      <c r="E6" s="23"/>
      <c r="F6" s="17">
        <v>1</v>
      </c>
      <c r="G6" s="86" t="s">
        <v>251</v>
      </c>
      <c r="H6" s="92" t="s">
        <v>139</v>
      </c>
      <c r="I6" s="23"/>
      <c r="J6" s="32">
        <f>SUMPRODUCT(F7:F8,J7:J8)</f>
        <v>311</v>
      </c>
      <c r="L6" s="77"/>
      <c r="M6" s="78"/>
      <c r="N6" s="40"/>
      <c r="O6" s="40"/>
      <c r="P6" s="39"/>
      <c r="Q6" s="39"/>
    </row>
    <row r="7" spans="1:17" s="58" customFormat="1" ht="16.5" customHeight="1">
      <c r="A7" s="12" t="s">
        <v>97</v>
      </c>
      <c r="B7" s="13" t="s">
        <v>98</v>
      </c>
      <c r="C7" s="26" t="s">
        <v>123</v>
      </c>
      <c r="D7" s="25"/>
      <c r="E7" s="1"/>
      <c r="F7" s="12">
        <v>1</v>
      </c>
      <c r="G7" s="86" t="s">
        <v>162</v>
      </c>
      <c r="H7" s="93" t="s">
        <v>179</v>
      </c>
      <c r="I7" s="1"/>
      <c r="J7" s="26">
        <v>238.5</v>
      </c>
      <c r="K7" s="101"/>
      <c r="L7" s="77"/>
      <c r="M7" s="77"/>
      <c r="N7" s="24"/>
      <c r="O7" s="24"/>
      <c r="P7" s="5"/>
      <c r="Q7" s="5"/>
    </row>
    <row r="8" spans="1:17" s="58" customFormat="1" ht="16.5" customHeight="1">
      <c r="A8" s="12" t="s">
        <v>99</v>
      </c>
      <c r="B8" s="13" t="s">
        <v>100</v>
      </c>
      <c r="C8" s="26" t="s">
        <v>124</v>
      </c>
      <c r="D8" s="25"/>
      <c r="E8" s="1"/>
      <c r="F8" s="12">
        <v>1</v>
      </c>
      <c r="G8" s="86" t="s">
        <v>250</v>
      </c>
      <c r="H8" s="93" t="s">
        <v>159</v>
      </c>
      <c r="I8" s="1"/>
      <c r="J8" s="26">
        <v>72.5</v>
      </c>
      <c r="K8" s="101"/>
      <c r="L8" s="75"/>
      <c r="M8" s="77"/>
      <c r="N8" s="24"/>
      <c r="O8" s="24"/>
      <c r="P8" s="5"/>
      <c r="Q8" s="5"/>
    </row>
    <row r="9" spans="1:17" s="61" customFormat="1" ht="16.5" customHeight="1">
      <c r="A9" s="17" t="s">
        <v>16</v>
      </c>
      <c r="B9" s="18" t="s">
        <v>101</v>
      </c>
      <c r="C9" s="32" t="s">
        <v>125</v>
      </c>
      <c r="D9" s="41"/>
      <c r="E9" s="23"/>
      <c r="F9" s="17">
        <v>1</v>
      </c>
      <c r="G9" s="90" t="s">
        <v>249</v>
      </c>
      <c r="H9" s="92"/>
      <c r="I9" s="23"/>
      <c r="J9" s="32">
        <f>SUMPRODUCT(F10:F19,J10:J19)</f>
        <v>713.71999999999991</v>
      </c>
      <c r="L9" s="39"/>
      <c r="M9" s="78"/>
      <c r="N9" s="40"/>
      <c r="O9" s="40"/>
      <c r="P9" s="39"/>
      <c r="Q9" s="39"/>
    </row>
    <row r="10" spans="1:17" s="58" customFormat="1" ht="33" customHeight="1">
      <c r="A10" s="12" t="s">
        <v>30</v>
      </c>
      <c r="B10" s="13" t="s">
        <v>102</v>
      </c>
      <c r="C10" s="26" t="s">
        <v>126</v>
      </c>
      <c r="D10" s="25" t="s">
        <v>205</v>
      </c>
      <c r="E10" s="1"/>
      <c r="F10" s="12">
        <v>1</v>
      </c>
      <c r="G10" s="86" t="s">
        <v>166</v>
      </c>
      <c r="H10" s="93" t="s">
        <v>160</v>
      </c>
      <c r="I10" s="1"/>
      <c r="J10" s="26">
        <v>319.89999999999998</v>
      </c>
      <c r="L10" s="155"/>
      <c r="M10" s="77"/>
      <c r="N10" s="24"/>
      <c r="O10" s="24"/>
      <c r="P10" s="5"/>
      <c r="Q10" s="5"/>
    </row>
    <row r="11" spans="1:17" s="58" customFormat="1" ht="16.5" customHeight="1">
      <c r="A11" s="12" t="s">
        <v>31</v>
      </c>
      <c r="B11" s="13" t="s">
        <v>103</v>
      </c>
      <c r="C11" s="26" t="s">
        <v>127</v>
      </c>
      <c r="D11" s="25" t="s">
        <v>84</v>
      </c>
      <c r="E11" s="1"/>
      <c r="F11" s="12">
        <v>1</v>
      </c>
      <c r="G11" s="86" t="s">
        <v>164</v>
      </c>
      <c r="H11" s="93" t="s">
        <v>140</v>
      </c>
      <c r="I11" s="1"/>
      <c r="J11" s="26">
        <v>29.4</v>
      </c>
      <c r="L11" s="75"/>
      <c r="M11" s="77"/>
      <c r="N11" s="24"/>
      <c r="O11" s="24"/>
      <c r="P11" s="5"/>
      <c r="Q11" s="5"/>
    </row>
    <row r="12" spans="1:17" s="58" customFormat="1" ht="33" customHeight="1">
      <c r="A12" s="12" t="s">
        <v>32</v>
      </c>
      <c r="B12" s="13" t="s">
        <v>104</v>
      </c>
      <c r="C12" s="26" t="s">
        <v>128</v>
      </c>
      <c r="D12" s="25" t="s">
        <v>205</v>
      </c>
      <c r="E12" s="1"/>
      <c r="F12" s="12">
        <v>1</v>
      </c>
      <c r="G12" s="86" t="s">
        <v>162</v>
      </c>
      <c r="H12" s="93" t="s">
        <v>141</v>
      </c>
      <c r="I12" s="1"/>
      <c r="J12" s="26">
        <v>265.89999999999998</v>
      </c>
      <c r="L12" s="75"/>
      <c r="M12" s="77"/>
      <c r="N12" s="24"/>
      <c r="O12" s="24"/>
      <c r="P12" s="5"/>
      <c r="Q12" s="5"/>
    </row>
    <row r="13" spans="1:17" s="58" customFormat="1" ht="16.5" customHeight="1">
      <c r="A13" s="12" t="s">
        <v>105</v>
      </c>
      <c r="B13" s="13" t="s">
        <v>106</v>
      </c>
      <c r="C13" s="26" t="s">
        <v>129</v>
      </c>
      <c r="D13" s="25" t="s">
        <v>82</v>
      </c>
      <c r="E13" s="1"/>
      <c r="F13" s="12">
        <v>2</v>
      </c>
      <c r="G13" s="86" t="s">
        <v>164</v>
      </c>
      <c r="H13" s="93" t="s">
        <v>142</v>
      </c>
      <c r="I13" s="1"/>
      <c r="J13" s="26">
        <v>1.46</v>
      </c>
      <c r="L13" s="75"/>
      <c r="M13" s="77"/>
      <c r="N13" s="24"/>
      <c r="O13" s="24"/>
      <c r="P13" s="5"/>
      <c r="Q13" s="5"/>
    </row>
    <row r="14" spans="1:17" s="58" customFormat="1" ht="16.5" customHeight="1">
      <c r="A14" s="12" t="s">
        <v>107</v>
      </c>
      <c r="B14" s="13" t="s">
        <v>108</v>
      </c>
      <c r="C14" s="26" t="s">
        <v>130</v>
      </c>
      <c r="D14" s="25" t="s">
        <v>84</v>
      </c>
      <c r="E14" s="1"/>
      <c r="F14" s="12">
        <v>1</v>
      </c>
      <c r="G14" s="86" t="s">
        <v>166</v>
      </c>
      <c r="H14" s="93" t="s">
        <v>143</v>
      </c>
      <c r="I14" s="1"/>
      <c r="J14" s="26">
        <v>86.2</v>
      </c>
      <c r="L14" s="25"/>
      <c r="M14" s="77"/>
      <c r="N14" s="24"/>
      <c r="O14" s="24"/>
      <c r="P14" s="5"/>
      <c r="Q14" s="5"/>
    </row>
    <row r="15" spans="1:17" s="58" customFormat="1" ht="16.5" customHeight="1">
      <c r="A15" s="12" t="s">
        <v>109</v>
      </c>
      <c r="B15" s="13" t="s">
        <v>86</v>
      </c>
      <c r="C15" s="26" t="s">
        <v>131</v>
      </c>
      <c r="D15" s="25" t="s">
        <v>82</v>
      </c>
      <c r="E15" s="1"/>
      <c r="F15" s="12">
        <v>1</v>
      </c>
      <c r="G15" s="86" t="s">
        <v>162</v>
      </c>
      <c r="H15" s="93" t="s">
        <v>144</v>
      </c>
      <c r="I15" s="1"/>
      <c r="J15" s="26">
        <v>0.3</v>
      </c>
      <c r="L15" s="75"/>
      <c r="M15" s="77"/>
      <c r="N15" s="24"/>
      <c r="O15" s="24"/>
      <c r="P15" s="5"/>
      <c r="Q15" s="5"/>
    </row>
    <row r="16" spans="1:17" s="58" customFormat="1" ht="16.5" customHeight="1">
      <c r="A16" s="12" t="s">
        <v>110</v>
      </c>
      <c r="B16" s="13" t="s">
        <v>88</v>
      </c>
      <c r="C16" s="26" t="s">
        <v>132</v>
      </c>
      <c r="D16" s="25" t="s">
        <v>84</v>
      </c>
      <c r="E16" s="1"/>
      <c r="F16" s="12">
        <v>1</v>
      </c>
      <c r="G16" s="86" t="s">
        <v>162</v>
      </c>
      <c r="H16" s="93" t="s">
        <v>145</v>
      </c>
      <c r="I16" s="1"/>
      <c r="J16" s="26">
        <v>2.1</v>
      </c>
      <c r="L16" s="75"/>
      <c r="M16" s="77"/>
      <c r="N16" s="24"/>
      <c r="O16" s="24"/>
      <c r="P16" s="5"/>
      <c r="Q16" s="5"/>
    </row>
    <row r="17" spans="1:17" s="58" customFormat="1" ht="16.5" customHeight="1">
      <c r="A17" s="12" t="s">
        <v>111</v>
      </c>
      <c r="B17" s="13" t="s">
        <v>232</v>
      </c>
      <c r="C17" s="26" t="s">
        <v>173</v>
      </c>
      <c r="D17" s="25" t="s">
        <v>84</v>
      </c>
      <c r="E17" s="1"/>
      <c r="F17" s="12">
        <v>1</v>
      </c>
      <c r="G17" s="86" t="s">
        <v>171</v>
      </c>
      <c r="H17" s="91" t="s">
        <v>172</v>
      </c>
      <c r="I17" s="1"/>
      <c r="J17" s="26">
        <v>2.2000000000000002</v>
      </c>
      <c r="L17" s="75"/>
      <c r="M17" s="77"/>
      <c r="N17" s="24"/>
      <c r="O17" s="24"/>
      <c r="P17" s="5"/>
      <c r="Q17" s="5"/>
    </row>
    <row r="18" spans="1:17" s="58" customFormat="1" ht="16.5" customHeight="1">
      <c r="A18" s="12" t="s">
        <v>112</v>
      </c>
      <c r="B18" s="25" t="s">
        <v>174</v>
      </c>
      <c r="C18" s="26">
        <v>440227</v>
      </c>
      <c r="D18" s="25" t="s">
        <v>84</v>
      </c>
      <c r="E18" s="1"/>
      <c r="F18" s="12">
        <v>1</v>
      </c>
      <c r="G18" s="38" t="s">
        <v>10</v>
      </c>
      <c r="H18" s="91" t="s">
        <v>175</v>
      </c>
      <c r="I18" s="1"/>
      <c r="J18" s="26">
        <v>0.8</v>
      </c>
      <c r="L18" s="94"/>
      <c r="M18" s="77"/>
      <c r="N18" s="24"/>
      <c r="O18" s="24"/>
      <c r="P18" s="5"/>
      <c r="Q18" s="5"/>
    </row>
    <row r="19" spans="1:17" s="58" customFormat="1" ht="16.5" customHeight="1">
      <c r="A19" s="12" t="s">
        <v>113</v>
      </c>
      <c r="B19" s="13" t="s">
        <v>114</v>
      </c>
      <c r="C19" s="26">
        <v>400567</v>
      </c>
      <c r="D19" s="25" t="s">
        <v>256</v>
      </c>
      <c r="E19" s="1"/>
      <c r="F19" s="12">
        <v>1</v>
      </c>
      <c r="G19" s="38" t="s">
        <v>10</v>
      </c>
      <c r="H19" s="91" t="s">
        <v>180</v>
      </c>
      <c r="I19" s="1"/>
      <c r="J19" s="26">
        <v>4</v>
      </c>
      <c r="L19" s="75"/>
      <c r="M19" s="77"/>
      <c r="N19" s="24"/>
      <c r="O19" s="24"/>
      <c r="P19" s="5"/>
      <c r="Q19" s="5"/>
    </row>
    <row r="20" spans="1:17" s="58" customFormat="1" ht="16.5" customHeight="1">
      <c r="A20" s="12" t="s">
        <v>18</v>
      </c>
      <c r="B20" s="13" t="s">
        <v>106</v>
      </c>
      <c r="C20" s="26" t="s">
        <v>133</v>
      </c>
      <c r="D20" s="25" t="s">
        <v>82</v>
      </c>
      <c r="E20" s="1"/>
      <c r="F20" s="12">
        <v>4</v>
      </c>
      <c r="G20" s="86" t="s">
        <v>167</v>
      </c>
      <c r="H20" s="91" t="s">
        <v>181</v>
      </c>
      <c r="I20" s="1"/>
      <c r="J20" s="26">
        <v>1.74</v>
      </c>
      <c r="L20" s="75"/>
      <c r="M20" s="77"/>
      <c r="N20" s="24"/>
      <c r="O20" s="24"/>
      <c r="P20" s="5"/>
      <c r="Q20" s="5"/>
    </row>
    <row r="21" spans="1:17" s="58" customFormat="1" ht="16.5" customHeight="1">
      <c r="A21" s="12" t="s">
        <v>19</v>
      </c>
      <c r="B21" s="13" t="s">
        <v>71</v>
      </c>
      <c r="C21" s="26">
        <v>440224</v>
      </c>
      <c r="D21" s="25" t="s">
        <v>83</v>
      </c>
      <c r="E21" s="1"/>
      <c r="F21" s="12">
        <v>4</v>
      </c>
      <c r="G21" s="38" t="s">
        <v>10</v>
      </c>
      <c r="H21" s="117" t="s">
        <v>64</v>
      </c>
      <c r="I21" s="48"/>
      <c r="J21" s="110">
        <v>1.55</v>
      </c>
      <c r="L21" s="75"/>
      <c r="M21" s="77"/>
      <c r="N21" s="24"/>
      <c r="O21" s="24"/>
      <c r="P21" s="5"/>
      <c r="Q21" s="5"/>
    </row>
    <row r="22" spans="1:17" s="58" customFormat="1" ht="16.5" customHeight="1">
      <c r="A22" s="12" t="s">
        <v>20</v>
      </c>
      <c r="B22" s="13" t="s">
        <v>115</v>
      </c>
      <c r="C22" s="26">
        <v>401120</v>
      </c>
      <c r="D22" s="25" t="s">
        <v>257</v>
      </c>
      <c r="E22" s="1"/>
      <c r="F22" s="12">
        <v>1</v>
      </c>
      <c r="G22" s="38" t="s">
        <v>10</v>
      </c>
      <c r="H22" s="91" t="s">
        <v>182</v>
      </c>
      <c r="I22" s="1"/>
      <c r="J22" s="26">
        <v>29.9</v>
      </c>
      <c r="L22" s="75"/>
      <c r="M22" s="77"/>
      <c r="N22" s="24"/>
      <c r="O22" s="24"/>
      <c r="P22" s="5"/>
      <c r="Q22" s="5"/>
    </row>
    <row r="23" spans="1:17" s="58" customFormat="1" ht="16.5" customHeight="1">
      <c r="A23" s="12" t="s">
        <v>21</v>
      </c>
      <c r="B23" s="13" t="s">
        <v>12</v>
      </c>
      <c r="C23" s="26">
        <v>400336</v>
      </c>
      <c r="D23" s="25" t="s">
        <v>83</v>
      </c>
      <c r="E23" s="1"/>
      <c r="F23" s="12">
        <v>2</v>
      </c>
      <c r="G23" s="36" t="s">
        <v>10</v>
      </c>
      <c r="H23" s="91" t="s">
        <v>60</v>
      </c>
      <c r="I23" s="1"/>
      <c r="J23" s="110">
        <v>4.0999999999999996</v>
      </c>
      <c r="L23" s="75"/>
      <c r="M23" s="77"/>
      <c r="N23" s="24"/>
      <c r="O23" s="24"/>
      <c r="P23" s="5"/>
      <c r="Q23" s="5"/>
    </row>
    <row r="24" spans="1:17" s="58" customFormat="1" ht="16.5" customHeight="1">
      <c r="A24" s="12" t="s">
        <v>22</v>
      </c>
      <c r="B24" s="13" t="s">
        <v>116</v>
      </c>
      <c r="C24" s="26" t="s">
        <v>134</v>
      </c>
      <c r="D24" s="25" t="s">
        <v>82</v>
      </c>
      <c r="E24" s="1"/>
      <c r="F24" s="12">
        <v>2</v>
      </c>
      <c r="G24" s="86" t="s">
        <v>166</v>
      </c>
      <c r="H24" s="91" t="s">
        <v>183</v>
      </c>
      <c r="I24" s="1"/>
      <c r="J24" s="26">
        <v>1.1499999999999999</v>
      </c>
      <c r="L24" s="75"/>
      <c r="M24" s="77"/>
      <c r="N24" s="24"/>
      <c r="O24" s="24"/>
      <c r="P24" s="5"/>
      <c r="Q24" s="5"/>
    </row>
    <row r="25" spans="1:17" s="58" customFormat="1" ht="16.5" customHeight="1">
      <c r="A25" s="12" t="s">
        <v>23</v>
      </c>
      <c r="B25" s="13" t="s">
        <v>117</v>
      </c>
      <c r="C25" s="26">
        <v>401121</v>
      </c>
      <c r="D25" s="25" t="s">
        <v>258</v>
      </c>
      <c r="E25" s="1"/>
      <c r="F25" s="12">
        <v>1</v>
      </c>
      <c r="G25" s="38" t="s">
        <v>10</v>
      </c>
      <c r="H25" s="91" t="s">
        <v>184</v>
      </c>
      <c r="I25" s="1"/>
      <c r="J25" s="26">
        <v>23.1</v>
      </c>
      <c r="L25" s="75"/>
      <c r="M25" s="77"/>
      <c r="N25" s="24"/>
      <c r="O25" s="24"/>
      <c r="P25" s="5"/>
      <c r="Q25" s="5"/>
    </row>
    <row r="26" spans="1:17" s="58" customFormat="1" ht="16.5" customHeight="1">
      <c r="A26" s="12" t="s">
        <v>24</v>
      </c>
      <c r="B26" s="13" t="s">
        <v>49</v>
      </c>
      <c r="C26" s="26" t="s">
        <v>135</v>
      </c>
      <c r="D26" s="25" t="s">
        <v>193</v>
      </c>
      <c r="E26" s="1"/>
      <c r="F26" s="12">
        <v>1</v>
      </c>
      <c r="G26" s="86" t="s">
        <v>164</v>
      </c>
      <c r="H26" s="91" t="s">
        <v>185</v>
      </c>
      <c r="I26" s="1"/>
      <c r="J26" s="26">
        <v>61.3</v>
      </c>
      <c r="L26" s="75"/>
      <c r="M26" s="77"/>
      <c r="N26" s="24"/>
      <c r="O26" s="24"/>
      <c r="P26" s="5"/>
      <c r="Q26" s="5"/>
    </row>
    <row r="27" spans="1:17" s="58" customFormat="1" ht="16.5" customHeight="1">
      <c r="A27" s="12" t="s">
        <v>25</v>
      </c>
      <c r="B27" s="13" t="s">
        <v>118</v>
      </c>
      <c r="C27" s="26" t="s">
        <v>136</v>
      </c>
      <c r="D27" s="25" t="s">
        <v>193</v>
      </c>
      <c r="E27" s="1"/>
      <c r="F27" s="12">
        <v>1</v>
      </c>
      <c r="G27" s="38" t="s">
        <v>196</v>
      </c>
      <c r="H27" s="91" t="s">
        <v>195</v>
      </c>
      <c r="I27" s="1"/>
      <c r="J27" s="26">
        <v>165.9</v>
      </c>
      <c r="L27" s="95"/>
      <c r="M27" s="77"/>
      <c r="N27" s="24"/>
      <c r="O27" s="24"/>
      <c r="P27" s="5"/>
      <c r="Q27" s="5"/>
    </row>
    <row r="28" spans="1:17" s="58" customFormat="1" ht="16.5" customHeight="1">
      <c r="A28" s="12" t="s">
        <v>33</v>
      </c>
      <c r="B28" s="13" t="s">
        <v>50</v>
      </c>
      <c r="C28" s="26" t="s">
        <v>67</v>
      </c>
      <c r="D28" s="25" t="s">
        <v>82</v>
      </c>
      <c r="E28" s="1"/>
      <c r="F28" s="12">
        <v>3</v>
      </c>
      <c r="G28" s="38" t="s">
        <v>76</v>
      </c>
      <c r="H28" s="91" t="s">
        <v>62</v>
      </c>
      <c r="I28" s="1"/>
      <c r="J28" s="26">
        <v>0.85</v>
      </c>
      <c r="L28" s="75"/>
      <c r="M28" s="77"/>
      <c r="N28" s="24"/>
      <c r="O28" s="24"/>
      <c r="P28" s="5"/>
      <c r="Q28" s="5"/>
    </row>
    <row r="29" spans="1:17" s="58" customFormat="1" ht="16.5" customHeight="1">
      <c r="A29" s="12" t="s">
        <v>34</v>
      </c>
      <c r="B29" s="13" t="s">
        <v>51</v>
      </c>
      <c r="C29" s="26" t="s">
        <v>68</v>
      </c>
      <c r="D29" s="25" t="s">
        <v>193</v>
      </c>
      <c r="E29" s="1"/>
      <c r="F29" s="12">
        <v>1</v>
      </c>
      <c r="G29" s="38" t="s">
        <v>76</v>
      </c>
      <c r="H29" s="91" t="s">
        <v>61</v>
      </c>
      <c r="I29" s="26"/>
      <c r="J29" s="26">
        <v>7.3</v>
      </c>
      <c r="L29" s="75"/>
      <c r="M29" s="77"/>
      <c r="N29" s="24"/>
      <c r="O29" s="24"/>
      <c r="P29" s="5"/>
      <c r="Q29" s="5"/>
    </row>
    <row r="30" spans="1:17" s="58" customFormat="1" ht="16.5" customHeight="1">
      <c r="A30" s="12" t="s">
        <v>35</v>
      </c>
      <c r="B30" s="13" t="s">
        <v>52</v>
      </c>
      <c r="C30" s="26" t="s">
        <v>69</v>
      </c>
      <c r="D30" s="25" t="s">
        <v>82</v>
      </c>
      <c r="E30" s="1"/>
      <c r="F30" s="12">
        <v>1</v>
      </c>
      <c r="G30" s="36" t="s">
        <v>77</v>
      </c>
      <c r="H30" s="91" t="s">
        <v>63</v>
      </c>
      <c r="I30" s="1"/>
      <c r="J30" s="110">
        <v>4.76</v>
      </c>
      <c r="L30" s="75"/>
      <c r="M30" s="77"/>
      <c r="N30" s="24"/>
      <c r="O30" s="24"/>
      <c r="P30" s="5"/>
      <c r="Q30" s="5"/>
    </row>
    <row r="31" spans="1:17" s="58" customFormat="1" ht="16.5" customHeight="1">
      <c r="A31" s="12" t="s">
        <v>54</v>
      </c>
      <c r="B31" s="13" t="s">
        <v>87</v>
      </c>
      <c r="C31" s="26" t="s">
        <v>72</v>
      </c>
      <c r="D31" s="25" t="s">
        <v>257</v>
      </c>
      <c r="E31" s="1"/>
      <c r="F31" s="12">
        <v>2</v>
      </c>
      <c r="G31" s="38" t="s">
        <v>78</v>
      </c>
      <c r="H31" s="91" t="s">
        <v>59</v>
      </c>
      <c r="I31" s="1"/>
      <c r="J31" s="26">
        <v>9.36</v>
      </c>
      <c r="L31" s="75"/>
      <c r="M31" s="77"/>
      <c r="N31" s="24"/>
      <c r="O31" s="24"/>
      <c r="P31" s="5"/>
      <c r="Q31" s="5"/>
    </row>
    <row r="32" spans="1:17" s="58" customFormat="1" ht="16.5" customHeight="1">
      <c r="A32" s="12" t="s">
        <v>55</v>
      </c>
      <c r="B32" s="13" t="s">
        <v>53</v>
      </c>
      <c r="C32" s="26">
        <v>400643</v>
      </c>
      <c r="D32" s="25" t="s">
        <v>83</v>
      </c>
      <c r="E32" s="1"/>
      <c r="F32" s="12">
        <v>2</v>
      </c>
      <c r="G32" s="38" t="s">
        <v>10</v>
      </c>
      <c r="H32" s="91" t="s">
        <v>60</v>
      </c>
      <c r="I32" s="1"/>
      <c r="J32" s="26">
        <v>0.98</v>
      </c>
      <c r="L32" s="75"/>
      <c r="M32" s="77"/>
      <c r="N32" s="24"/>
      <c r="O32" s="24"/>
      <c r="P32" s="5"/>
      <c r="Q32" s="5"/>
    </row>
    <row r="33" spans="1:17" s="61" customFormat="1" ht="16.5" customHeight="1">
      <c r="A33" s="17">
        <v>1.2</v>
      </c>
      <c r="B33" s="18" t="s">
        <v>48</v>
      </c>
      <c r="C33" s="32" t="s">
        <v>137</v>
      </c>
      <c r="D33" s="41" t="s">
        <v>192</v>
      </c>
      <c r="E33" s="23"/>
      <c r="F33" s="17">
        <v>1</v>
      </c>
      <c r="G33" s="37" t="s">
        <v>196</v>
      </c>
      <c r="H33" s="92" t="s">
        <v>197</v>
      </c>
      <c r="I33" s="23"/>
      <c r="J33" s="32">
        <f>SUMPRODUCT(F34:F35,J34:J35)</f>
        <v>715.7</v>
      </c>
      <c r="L33" s="83"/>
      <c r="M33" s="78"/>
      <c r="N33" s="40"/>
      <c r="O33" s="40"/>
      <c r="P33" s="39"/>
      <c r="Q33" s="39"/>
    </row>
    <row r="34" spans="1:17" s="58" customFormat="1" ht="16.5" customHeight="1">
      <c r="A34" s="12" t="s">
        <v>56</v>
      </c>
      <c r="B34" s="13" t="s">
        <v>119</v>
      </c>
      <c r="C34" s="26" t="s">
        <v>138</v>
      </c>
      <c r="D34" s="25"/>
      <c r="E34" s="1"/>
      <c r="F34" s="12">
        <v>1</v>
      </c>
      <c r="G34" s="38" t="s">
        <v>169</v>
      </c>
      <c r="H34" s="91" t="s">
        <v>186</v>
      </c>
      <c r="I34" s="1"/>
      <c r="J34" s="26">
        <v>713.01</v>
      </c>
      <c r="L34" s="95"/>
      <c r="M34" s="77"/>
      <c r="N34" s="24"/>
      <c r="O34" s="24"/>
      <c r="P34" s="5"/>
      <c r="Q34" s="5"/>
    </row>
    <row r="35" spans="1:17" s="58" customFormat="1" ht="16.5" customHeight="1">
      <c r="A35" s="12" t="s">
        <v>57</v>
      </c>
      <c r="B35" s="25" t="s">
        <v>176</v>
      </c>
      <c r="C35" s="26">
        <v>400465</v>
      </c>
      <c r="D35" s="25" t="s">
        <v>84</v>
      </c>
      <c r="E35" s="1"/>
      <c r="F35" s="12">
        <v>1</v>
      </c>
      <c r="G35" s="38" t="s">
        <v>10</v>
      </c>
      <c r="H35" s="91" t="s">
        <v>187</v>
      </c>
      <c r="I35" s="1"/>
      <c r="J35" s="26">
        <v>2.69</v>
      </c>
      <c r="L35" s="95"/>
      <c r="M35" s="77"/>
      <c r="N35" s="24"/>
      <c r="O35" s="24"/>
      <c r="P35" s="5"/>
      <c r="Q35" s="5"/>
    </row>
    <row r="36" spans="1:17" s="58" customFormat="1" ht="16.5" customHeight="1">
      <c r="A36" s="12">
        <v>1.3</v>
      </c>
      <c r="B36" s="13" t="s">
        <v>178</v>
      </c>
      <c r="C36" s="26">
        <v>401071</v>
      </c>
      <c r="D36" s="25"/>
      <c r="E36" s="1"/>
      <c r="F36" s="12">
        <v>1</v>
      </c>
      <c r="G36" s="86" t="s">
        <v>177</v>
      </c>
      <c r="H36" s="93"/>
      <c r="I36" s="1"/>
      <c r="J36" s="26">
        <v>4.0999999999999996</v>
      </c>
      <c r="L36" s="100"/>
      <c r="M36" s="77"/>
      <c r="N36" s="24"/>
      <c r="O36" s="24"/>
      <c r="P36" s="5"/>
      <c r="Q36" s="5"/>
    </row>
    <row r="37" spans="1:17" s="58" customFormat="1" ht="16.5" customHeight="1">
      <c r="A37" s="12">
        <v>1.4</v>
      </c>
      <c r="B37" s="13" t="s">
        <v>89</v>
      </c>
      <c r="C37" s="26" t="s">
        <v>13</v>
      </c>
      <c r="D37" s="25"/>
      <c r="E37" s="1"/>
      <c r="F37" s="12">
        <v>1</v>
      </c>
      <c r="G37" s="38" t="s">
        <v>9</v>
      </c>
      <c r="H37" s="93"/>
      <c r="I37" s="1"/>
      <c r="J37" s="26">
        <v>0.02</v>
      </c>
      <c r="L37" s="75"/>
      <c r="M37" s="77"/>
      <c r="N37" s="24"/>
      <c r="O37" s="24"/>
      <c r="P37" s="5"/>
      <c r="Q37" s="5"/>
    </row>
    <row r="38" spans="1:17" s="60" customFormat="1" ht="16.5" customHeight="1">
      <c r="A38" s="109"/>
      <c r="B38" s="27"/>
      <c r="C38" s="149"/>
      <c r="D38" s="25"/>
      <c r="E38" s="48"/>
      <c r="F38" s="109"/>
      <c r="G38" s="112"/>
      <c r="H38" s="99"/>
      <c r="I38" s="48"/>
      <c r="J38" s="48"/>
      <c r="L38" s="146"/>
      <c r="M38" s="147"/>
      <c r="N38" s="148"/>
      <c r="O38" s="148"/>
    </row>
    <row r="39" spans="1:17" s="58" customFormat="1" ht="16.5" customHeight="1">
      <c r="A39" s="109">
        <v>2</v>
      </c>
      <c r="B39" s="27" t="s">
        <v>150</v>
      </c>
      <c r="C39" s="110" t="s">
        <v>155</v>
      </c>
      <c r="D39" s="25" t="s">
        <v>82</v>
      </c>
      <c r="E39" s="48"/>
      <c r="F39" s="109">
        <v>1</v>
      </c>
      <c r="G39" s="111" t="s">
        <v>162</v>
      </c>
      <c r="H39" s="99" t="s">
        <v>188</v>
      </c>
      <c r="I39" s="48" t="s">
        <v>153</v>
      </c>
      <c r="J39" s="118">
        <v>17.2</v>
      </c>
      <c r="L39" s="150"/>
      <c r="M39" s="113"/>
      <c r="N39" s="114"/>
      <c r="O39" s="114"/>
    </row>
    <row r="40" spans="1:17" s="58" customFormat="1" ht="16.5" customHeight="1">
      <c r="A40" s="109"/>
      <c r="B40" s="27"/>
      <c r="C40" s="110"/>
      <c r="D40" s="25"/>
      <c r="E40" s="48"/>
      <c r="F40" s="109"/>
      <c r="G40" s="111"/>
      <c r="H40" s="99"/>
      <c r="I40" s="48"/>
      <c r="J40" s="110"/>
      <c r="L40" s="150"/>
      <c r="M40" s="113"/>
      <c r="N40" s="114"/>
      <c r="O40" s="114"/>
    </row>
    <row r="41" spans="1:17" s="58" customFormat="1" ht="16.5" customHeight="1">
      <c r="A41" s="140">
        <v>3</v>
      </c>
      <c r="B41" s="27" t="s">
        <v>151</v>
      </c>
      <c r="C41" s="110" t="s">
        <v>156</v>
      </c>
      <c r="D41" s="25" t="s">
        <v>82</v>
      </c>
      <c r="E41" s="48"/>
      <c r="F41" s="109">
        <v>1</v>
      </c>
      <c r="G41" s="111" t="s">
        <v>162</v>
      </c>
      <c r="H41" s="99" t="s">
        <v>152</v>
      </c>
      <c r="I41" s="48" t="s">
        <v>154</v>
      </c>
      <c r="J41" s="118">
        <v>21.9</v>
      </c>
      <c r="L41" s="150"/>
      <c r="M41" s="113"/>
      <c r="N41" s="114"/>
      <c r="O41" s="114"/>
    </row>
    <row r="42" spans="1:17" s="58" customFormat="1" ht="16.5" customHeight="1">
      <c r="A42" s="109"/>
      <c r="B42" s="52"/>
      <c r="C42" s="110"/>
      <c r="D42" s="154"/>
      <c r="E42" s="62"/>
      <c r="F42" s="109"/>
      <c r="G42" s="116"/>
      <c r="H42" s="117"/>
      <c r="I42" s="130"/>
      <c r="J42" s="157"/>
      <c r="L42" s="113"/>
      <c r="M42" s="113"/>
      <c r="N42" s="114"/>
      <c r="O42" s="114"/>
    </row>
    <row r="43" spans="1:17" s="58" customFormat="1" ht="16.5" customHeight="1">
      <c r="A43" s="109">
        <v>4</v>
      </c>
      <c r="B43" s="27" t="s">
        <v>227</v>
      </c>
      <c r="C43" s="110" t="s">
        <v>226</v>
      </c>
      <c r="D43" s="164"/>
      <c r="E43" s="110"/>
      <c r="F43" s="110">
        <v>1</v>
      </c>
      <c r="G43" s="116" t="s">
        <v>225</v>
      </c>
      <c r="H43" s="117" t="s">
        <v>228</v>
      </c>
      <c r="I43" s="48"/>
      <c r="J43" s="118">
        <v>26.4</v>
      </c>
      <c r="L43" s="113"/>
      <c r="M43" s="113"/>
      <c r="N43" s="114"/>
      <c r="O43" s="114"/>
    </row>
    <row r="44" spans="1:17" s="58" customFormat="1" ht="16.5" customHeight="1">
      <c r="A44" s="109"/>
      <c r="B44" s="27"/>
      <c r="C44" s="110"/>
      <c r="D44" s="164"/>
      <c r="E44" s="110"/>
      <c r="F44" s="110"/>
      <c r="G44" s="116"/>
      <c r="H44" s="117"/>
      <c r="I44" s="48"/>
      <c r="J44" s="118"/>
      <c r="L44" s="113"/>
      <c r="M44" s="113"/>
      <c r="N44" s="114"/>
      <c r="O44" s="114"/>
    </row>
    <row r="45" spans="1:17" s="60" customFormat="1" ht="16.5" customHeight="1">
      <c r="A45" s="109">
        <v>5</v>
      </c>
      <c r="B45" s="52" t="s">
        <v>230</v>
      </c>
      <c r="C45" s="110" t="s">
        <v>229</v>
      </c>
      <c r="D45" s="25"/>
      <c r="E45" s="48"/>
      <c r="F45" s="109">
        <v>1</v>
      </c>
      <c r="G45" s="116" t="s">
        <v>225</v>
      </c>
      <c r="H45" s="117" t="s">
        <v>231</v>
      </c>
      <c r="I45" s="48"/>
      <c r="J45" s="118">
        <v>11.5</v>
      </c>
      <c r="L45" s="146"/>
      <c r="M45" s="147"/>
      <c r="N45" s="148"/>
      <c r="O45" s="148"/>
    </row>
    <row r="46" spans="1:17" s="58" customFormat="1" ht="16.5" customHeight="1">
      <c r="A46" s="109"/>
      <c r="B46" s="27"/>
      <c r="C46" s="110"/>
      <c r="D46" s="164"/>
      <c r="E46" s="110"/>
      <c r="F46" s="110"/>
      <c r="G46" s="116"/>
      <c r="H46" s="117"/>
      <c r="I46" s="48"/>
      <c r="J46" s="118"/>
      <c r="L46" s="113"/>
      <c r="M46" s="113"/>
      <c r="N46" s="114"/>
      <c r="O46" s="114"/>
    </row>
    <row r="47" spans="1:17" s="60" customFormat="1" ht="16.5" customHeight="1">
      <c r="A47" s="156">
        <v>6</v>
      </c>
      <c r="B47" s="104" t="s">
        <v>235</v>
      </c>
      <c r="C47" s="103" t="s">
        <v>10</v>
      </c>
      <c r="D47" s="41"/>
      <c r="E47" s="103"/>
      <c r="F47" s="103">
        <v>1</v>
      </c>
      <c r="G47" s="105" t="s">
        <v>10</v>
      </c>
      <c r="H47" s="134"/>
      <c r="I47" s="103"/>
      <c r="J47" s="158">
        <f>SUMPRODUCT(F48:F49,J48:J49)</f>
        <v>33.6</v>
      </c>
      <c r="L47" s="147"/>
      <c r="M47" s="147"/>
      <c r="N47" s="148"/>
      <c r="O47" s="148"/>
    </row>
    <row r="48" spans="1:17" s="57" customFormat="1" ht="16.5" customHeight="1">
      <c r="A48" s="109">
        <v>6.1</v>
      </c>
      <c r="B48" s="52" t="s">
        <v>147</v>
      </c>
      <c r="C48" s="110" t="s">
        <v>149</v>
      </c>
      <c r="D48" s="25" t="s">
        <v>82</v>
      </c>
      <c r="E48" s="110"/>
      <c r="F48" s="109">
        <v>1</v>
      </c>
      <c r="G48" s="111" t="s">
        <v>164</v>
      </c>
      <c r="H48" s="99" t="s">
        <v>148</v>
      </c>
      <c r="I48" s="48" t="s">
        <v>26</v>
      </c>
      <c r="J48" s="110">
        <v>6.6</v>
      </c>
      <c r="L48" s="107"/>
      <c r="M48" s="107"/>
      <c r="N48" s="108"/>
      <c r="O48" s="108"/>
    </row>
    <row r="49" spans="1:15" s="58" customFormat="1" ht="16.5" customHeight="1">
      <c r="A49" s="109">
        <v>6.2</v>
      </c>
      <c r="B49" s="52" t="s">
        <v>233</v>
      </c>
      <c r="C49" s="110" t="s">
        <v>220</v>
      </c>
      <c r="D49" s="164"/>
      <c r="E49" s="110"/>
      <c r="F49" s="110">
        <v>1</v>
      </c>
      <c r="G49" s="116" t="s">
        <v>221</v>
      </c>
      <c r="H49" s="117" t="s">
        <v>222</v>
      </c>
      <c r="I49" s="103"/>
      <c r="J49" s="110">
        <v>27</v>
      </c>
      <c r="L49" s="113"/>
      <c r="M49" s="113"/>
      <c r="N49" s="114"/>
      <c r="O49" s="114"/>
    </row>
    <row r="50" spans="1:15" s="58" customFormat="1" ht="16.5" customHeight="1">
      <c r="A50" s="109"/>
      <c r="B50" s="52"/>
      <c r="C50" s="110"/>
      <c r="D50" s="2"/>
      <c r="E50" s="48"/>
      <c r="F50" s="109"/>
      <c r="G50" s="112"/>
      <c r="H50" s="99"/>
      <c r="I50" s="48"/>
      <c r="J50" s="48"/>
      <c r="L50" s="113"/>
      <c r="M50" s="113"/>
      <c r="N50" s="114"/>
      <c r="O50" s="114"/>
    </row>
    <row r="51" spans="1:15" s="126" customFormat="1" ht="16.5" customHeight="1">
      <c r="A51" s="119">
        <v>7</v>
      </c>
      <c r="B51" s="121" t="s">
        <v>207</v>
      </c>
      <c r="C51" s="120" t="s">
        <v>10</v>
      </c>
      <c r="D51" s="43"/>
      <c r="E51" s="122"/>
      <c r="F51" s="119">
        <v>1</v>
      </c>
      <c r="G51" s="123" t="s">
        <v>10</v>
      </c>
      <c r="H51" s="124"/>
      <c r="I51" s="122"/>
      <c r="J51" s="125">
        <f>SUMPRODUCT(F66:F67,J66:J67)+(F52*J52)</f>
        <v>264.89899999999994</v>
      </c>
      <c r="O51" s="160"/>
    </row>
    <row r="52" spans="1:15" s="58" customFormat="1" ht="16.5" customHeight="1">
      <c r="A52" s="102">
        <v>7.1</v>
      </c>
      <c r="B52" s="104" t="s">
        <v>206</v>
      </c>
      <c r="C52" s="103" t="s">
        <v>10</v>
      </c>
      <c r="D52" s="165"/>
      <c r="E52" s="127"/>
      <c r="F52" s="62">
        <v>1</v>
      </c>
      <c r="G52" s="105" t="s">
        <v>10</v>
      </c>
      <c r="H52" s="106"/>
      <c r="I52" s="128"/>
      <c r="J52" s="129">
        <f>SUMPRODUCT(F53:F65,J53:J65)</f>
        <v>231.59899999999996</v>
      </c>
      <c r="L52" s="113"/>
      <c r="M52" s="113"/>
      <c r="N52" s="114"/>
      <c r="O52" s="114"/>
    </row>
    <row r="53" spans="1:15" s="58" customFormat="1" ht="16.5" customHeight="1">
      <c r="A53" s="109" t="s">
        <v>236</v>
      </c>
      <c r="B53" s="25" t="s">
        <v>199</v>
      </c>
      <c r="C53" s="26">
        <v>400429</v>
      </c>
      <c r="D53" s="2" t="s">
        <v>259</v>
      </c>
      <c r="E53" s="153" t="s">
        <v>211</v>
      </c>
      <c r="F53" s="12">
        <v>4</v>
      </c>
      <c r="G53" s="38" t="s">
        <v>10</v>
      </c>
      <c r="H53" s="93" t="s">
        <v>65</v>
      </c>
      <c r="I53" s="20"/>
      <c r="J53" s="152">
        <v>1.375</v>
      </c>
      <c r="K53" s="5"/>
      <c r="L53" s="113"/>
      <c r="M53" s="113"/>
      <c r="N53" s="114"/>
      <c r="O53" s="114"/>
    </row>
    <row r="54" spans="1:15" s="58" customFormat="1" ht="16.5" customHeight="1">
      <c r="A54" s="109" t="s">
        <v>237</v>
      </c>
      <c r="B54" s="25" t="s">
        <v>200</v>
      </c>
      <c r="C54" s="26">
        <v>400560</v>
      </c>
      <c r="D54" s="2" t="s">
        <v>259</v>
      </c>
      <c r="E54" s="153" t="s">
        <v>212</v>
      </c>
      <c r="F54" s="12">
        <v>4</v>
      </c>
      <c r="G54" s="38" t="s">
        <v>10</v>
      </c>
      <c r="H54" s="93" t="s">
        <v>65</v>
      </c>
      <c r="I54" s="20"/>
      <c r="J54" s="152">
        <v>3</v>
      </c>
      <c r="K54" s="5"/>
      <c r="L54" s="113"/>
      <c r="M54" s="113"/>
      <c r="N54" s="114"/>
      <c r="O54" s="114"/>
    </row>
    <row r="55" spans="1:15" s="58" customFormat="1" ht="16.5" customHeight="1">
      <c r="A55" s="109" t="s">
        <v>238</v>
      </c>
      <c r="B55" s="25" t="s">
        <v>198</v>
      </c>
      <c r="C55" s="26">
        <v>400652</v>
      </c>
      <c r="D55" s="2" t="s">
        <v>259</v>
      </c>
      <c r="E55" s="153" t="s">
        <v>213</v>
      </c>
      <c r="F55" s="12">
        <v>4</v>
      </c>
      <c r="G55" s="38" t="s">
        <v>10</v>
      </c>
      <c r="H55" s="93" t="s">
        <v>65</v>
      </c>
      <c r="I55" s="20"/>
      <c r="J55" s="152">
        <v>6.5750000000000002</v>
      </c>
      <c r="K55" s="5"/>
      <c r="L55" s="113"/>
      <c r="M55" s="113"/>
      <c r="N55" s="114"/>
      <c r="O55" s="114"/>
    </row>
    <row r="56" spans="1:15" s="58" customFormat="1" ht="16.5" customHeight="1">
      <c r="A56" s="109" t="s">
        <v>239</v>
      </c>
      <c r="B56" s="25" t="s">
        <v>201</v>
      </c>
      <c r="C56" s="26">
        <v>400551</v>
      </c>
      <c r="D56" s="2" t="s">
        <v>259</v>
      </c>
      <c r="E56" s="153" t="s">
        <v>214</v>
      </c>
      <c r="F56" s="12">
        <v>4</v>
      </c>
      <c r="G56" s="38" t="s">
        <v>10</v>
      </c>
      <c r="H56" s="93" t="s">
        <v>65</v>
      </c>
      <c r="I56" s="20"/>
      <c r="J56" s="152">
        <v>9.9499999999999993</v>
      </c>
      <c r="K56" s="5"/>
      <c r="L56" s="113"/>
      <c r="M56" s="113"/>
      <c r="N56" s="114"/>
      <c r="O56" s="114"/>
    </row>
    <row r="57" spans="1:15" s="58" customFormat="1" ht="16.5" customHeight="1">
      <c r="A57" s="109" t="s">
        <v>240</v>
      </c>
      <c r="B57" s="25" t="s">
        <v>39</v>
      </c>
      <c r="C57" s="26">
        <v>400692</v>
      </c>
      <c r="D57" s="2" t="s">
        <v>259</v>
      </c>
      <c r="E57" s="153" t="s">
        <v>215</v>
      </c>
      <c r="F57" s="12">
        <v>4</v>
      </c>
      <c r="G57" s="38" t="s">
        <v>10</v>
      </c>
      <c r="H57" s="93" t="s">
        <v>65</v>
      </c>
      <c r="I57" s="20"/>
      <c r="J57" s="152">
        <v>18.675000000000001</v>
      </c>
      <c r="K57" s="5"/>
      <c r="L57" s="113"/>
      <c r="M57" s="113"/>
      <c r="N57" s="114"/>
      <c r="O57" s="114"/>
    </row>
    <row r="58" spans="1:15" s="58" customFormat="1" ht="16.5" customHeight="1">
      <c r="A58" s="109" t="s">
        <v>241</v>
      </c>
      <c r="B58" s="25" t="s">
        <v>70</v>
      </c>
      <c r="C58" s="26">
        <v>440226</v>
      </c>
      <c r="D58" s="2" t="s">
        <v>84</v>
      </c>
      <c r="E58" s="153" t="s">
        <v>216</v>
      </c>
      <c r="F58" s="12">
        <v>4</v>
      </c>
      <c r="G58" s="38" t="s">
        <v>10</v>
      </c>
      <c r="H58" s="93" t="s">
        <v>64</v>
      </c>
      <c r="I58" s="20"/>
      <c r="J58" s="152">
        <v>0.67500000000000004</v>
      </c>
      <c r="K58" s="5"/>
      <c r="L58" s="113"/>
      <c r="M58" s="113"/>
      <c r="N58" s="114"/>
      <c r="O58" s="114"/>
    </row>
    <row r="59" spans="1:15" s="58" customFormat="1" ht="16.5" customHeight="1">
      <c r="A59" s="109" t="s">
        <v>242</v>
      </c>
      <c r="B59" s="25" t="s">
        <v>71</v>
      </c>
      <c r="C59" s="26">
        <v>440224</v>
      </c>
      <c r="D59" s="2" t="s">
        <v>84</v>
      </c>
      <c r="E59" s="153" t="s">
        <v>217</v>
      </c>
      <c r="F59" s="12">
        <v>4</v>
      </c>
      <c r="G59" s="38" t="s">
        <v>10</v>
      </c>
      <c r="H59" s="93" t="s">
        <v>64</v>
      </c>
      <c r="I59" s="20"/>
      <c r="J59" s="152">
        <v>1.55</v>
      </c>
      <c r="K59" s="5"/>
      <c r="L59" s="113"/>
      <c r="M59" s="113"/>
      <c r="N59" s="114"/>
      <c r="O59" s="114"/>
    </row>
    <row r="60" spans="1:15" s="58" customFormat="1" ht="16.5" customHeight="1">
      <c r="A60" s="109" t="s">
        <v>243</v>
      </c>
      <c r="B60" s="25" t="s">
        <v>41</v>
      </c>
      <c r="C60" s="26" t="s">
        <v>73</v>
      </c>
      <c r="D60" s="154"/>
      <c r="E60" s="153" t="s">
        <v>218</v>
      </c>
      <c r="F60" s="12">
        <v>8</v>
      </c>
      <c r="G60" s="38" t="s">
        <v>79</v>
      </c>
      <c r="H60" s="91" t="s">
        <v>80</v>
      </c>
      <c r="I60" s="20"/>
      <c r="J60" s="152">
        <v>0.55000000000000004</v>
      </c>
      <c r="K60" s="5"/>
      <c r="L60" s="113"/>
      <c r="M60" s="113"/>
      <c r="N60" s="114"/>
      <c r="O60" s="114"/>
    </row>
    <row r="61" spans="1:15" s="58" customFormat="1" ht="16.5" customHeight="1">
      <c r="A61" s="109" t="s">
        <v>244</v>
      </c>
      <c r="B61" s="25" t="s">
        <v>40</v>
      </c>
      <c r="C61" s="26" t="s">
        <v>74</v>
      </c>
      <c r="D61" s="154"/>
      <c r="E61" s="153" t="s">
        <v>219</v>
      </c>
      <c r="F61" s="12">
        <v>4</v>
      </c>
      <c r="G61" s="38" t="s">
        <v>79</v>
      </c>
      <c r="H61" s="91" t="s">
        <v>81</v>
      </c>
      <c r="I61" s="20"/>
      <c r="J61" s="152">
        <v>2.4249999999999998</v>
      </c>
      <c r="K61" s="5"/>
      <c r="L61" s="113"/>
      <c r="M61" s="113"/>
      <c r="N61" s="114"/>
      <c r="O61" s="114"/>
    </row>
    <row r="62" spans="1:15" s="56" customFormat="1" ht="16.5" customHeight="1">
      <c r="A62" s="132" t="s">
        <v>245</v>
      </c>
      <c r="B62" s="52" t="s">
        <v>42</v>
      </c>
      <c r="C62" s="110">
        <v>401091</v>
      </c>
      <c r="D62" s="137" t="s">
        <v>36</v>
      </c>
      <c r="E62" s="138" t="s">
        <v>208</v>
      </c>
      <c r="F62" s="109">
        <v>3</v>
      </c>
      <c r="G62" s="112" t="s">
        <v>9</v>
      </c>
      <c r="H62" s="139"/>
      <c r="I62" s="130"/>
      <c r="J62" s="130">
        <v>10.6</v>
      </c>
      <c r="L62" s="135"/>
      <c r="M62" s="135"/>
      <c r="N62" s="136"/>
      <c r="O62" s="136"/>
    </row>
    <row r="63" spans="1:15" s="56" customFormat="1" ht="16.5" customHeight="1">
      <c r="A63" s="132" t="s">
        <v>246</v>
      </c>
      <c r="B63" s="52" t="s">
        <v>85</v>
      </c>
      <c r="C63" s="110">
        <v>481791</v>
      </c>
      <c r="D63" s="137"/>
      <c r="E63" s="138" t="s">
        <v>209</v>
      </c>
      <c r="F63" s="109">
        <v>3</v>
      </c>
      <c r="G63" s="112" t="s">
        <v>9</v>
      </c>
      <c r="H63" s="139"/>
      <c r="I63" s="130"/>
      <c r="J63" s="130">
        <v>1.9330000000000001</v>
      </c>
      <c r="L63" s="135"/>
      <c r="M63" s="135"/>
      <c r="N63" s="136"/>
      <c r="O63" s="136"/>
    </row>
    <row r="64" spans="1:15" s="56" customFormat="1" ht="16.5" customHeight="1">
      <c r="A64" s="132" t="s">
        <v>247</v>
      </c>
      <c r="B64" s="52" t="s">
        <v>43</v>
      </c>
      <c r="C64" s="109" t="s">
        <v>75</v>
      </c>
      <c r="D64" s="137" t="s">
        <v>36</v>
      </c>
      <c r="E64" s="138" t="s">
        <v>210</v>
      </c>
      <c r="F64" s="109">
        <v>3</v>
      </c>
      <c r="G64" s="112" t="s">
        <v>9</v>
      </c>
      <c r="H64" s="117"/>
      <c r="I64" s="130"/>
      <c r="J64" s="130">
        <v>2</v>
      </c>
      <c r="L64" s="135"/>
      <c r="M64" s="135"/>
      <c r="N64" s="136"/>
      <c r="O64" s="136"/>
    </row>
    <row r="65" spans="1:17" s="56" customFormat="1" ht="16.5" customHeight="1">
      <c r="A65" s="132" t="s">
        <v>248</v>
      </c>
      <c r="B65" s="52" t="s">
        <v>37</v>
      </c>
      <c r="C65" s="133" t="s">
        <v>38</v>
      </c>
      <c r="D65" s="131"/>
      <c r="E65" s="62"/>
      <c r="F65" s="109">
        <v>1</v>
      </c>
      <c r="G65" s="112" t="s">
        <v>9</v>
      </c>
      <c r="H65" s="117"/>
      <c r="I65" s="130"/>
      <c r="J65" s="130">
        <v>6.7</v>
      </c>
      <c r="L65" s="135"/>
      <c r="M65" s="135"/>
      <c r="N65" s="136"/>
      <c r="O65" s="136"/>
    </row>
    <row r="66" spans="1:17" s="58" customFormat="1" ht="16.5" customHeight="1">
      <c r="A66" s="109">
        <v>7.2</v>
      </c>
      <c r="B66" s="52" t="s">
        <v>47</v>
      </c>
      <c r="C66" s="110">
        <v>480503</v>
      </c>
      <c r="D66" s="47" t="s">
        <v>36</v>
      </c>
      <c r="E66" s="110"/>
      <c r="F66" s="151">
        <v>1</v>
      </c>
      <c r="G66" s="112" t="s">
        <v>9</v>
      </c>
      <c r="H66" s="99" t="s">
        <v>66</v>
      </c>
      <c r="I66" s="48" t="s">
        <v>46</v>
      </c>
      <c r="J66" s="48">
        <v>8.8000000000000007</v>
      </c>
      <c r="L66" s="113"/>
      <c r="M66" s="113"/>
      <c r="N66" s="114"/>
      <c r="O66" s="114"/>
    </row>
    <row r="67" spans="1:17" s="56" customFormat="1" ht="16.5" customHeight="1">
      <c r="A67" s="109">
        <v>7.3</v>
      </c>
      <c r="B67" s="52" t="s">
        <v>224</v>
      </c>
      <c r="C67" s="110" t="s">
        <v>223</v>
      </c>
      <c r="D67" s="115"/>
      <c r="E67" s="110"/>
      <c r="F67" s="110">
        <v>1</v>
      </c>
      <c r="G67" s="116" t="s">
        <v>225</v>
      </c>
      <c r="H67" s="117" t="s">
        <v>168</v>
      </c>
      <c r="I67" s="103"/>
      <c r="J67" s="110">
        <v>24.5</v>
      </c>
      <c r="L67" s="135"/>
      <c r="M67" s="135"/>
      <c r="N67" s="136"/>
      <c r="O67" s="136"/>
    </row>
    <row r="68" spans="1:17" s="56" customFormat="1" ht="16.5" customHeight="1">
      <c r="A68" s="109"/>
      <c r="B68" s="27"/>
      <c r="C68" s="140"/>
      <c r="D68" s="131"/>
      <c r="E68" s="127"/>
      <c r="F68" s="109"/>
      <c r="G68" s="116"/>
      <c r="H68" s="117"/>
      <c r="I68" s="130"/>
      <c r="J68" s="130"/>
      <c r="L68" s="135"/>
      <c r="M68" s="135"/>
      <c r="N68" s="136"/>
      <c r="O68" s="136"/>
    </row>
    <row r="69" spans="1:17" s="56" customFormat="1" ht="16.5" customHeight="1">
      <c r="A69" s="141">
        <v>8</v>
      </c>
      <c r="B69" s="47" t="s">
        <v>157</v>
      </c>
      <c r="C69" s="110">
        <v>471758</v>
      </c>
      <c r="D69" s="47"/>
      <c r="E69" s="48"/>
      <c r="F69" s="48">
        <v>1</v>
      </c>
      <c r="G69" s="116" t="s">
        <v>249</v>
      </c>
      <c r="H69" s="117"/>
      <c r="I69" s="130"/>
      <c r="J69" s="142">
        <v>18.600000000000001</v>
      </c>
      <c r="L69" s="135"/>
      <c r="M69" s="135"/>
      <c r="N69" s="136"/>
      <c r="O69" s="136"/>
    </row>
    <row r="70" spans="1:17" s="56" customFormat="1" ht="16.5" customHeight="1">
      <c r="A70" s="141"/>
      <c r="B70" s="47"/>
      <c r="C70" s="110"/>
      <c r="D70" s="47"/>
      <c r="E70" s="48"/>
      <c r="F70" s="48"/>
      <c r="G70" s="116"/>
      <c r="H70" s="117"/>
      <c r="I70" s="130"/>
      <c r="J70" s="142"/>
      <c r="L70" s="135"/>
      <c r="M70" s="135"/>
      <c r="N70" s="136"/>
      <c r="O70" s="136"/>
    </row>
    <row r="71" spans="1:17" s="56" customFormat="1" ht="16.5" customHeight="1">
      <c r="A71" s="141">
        <v>9</v>
      </c>
      <c r="B71" s="47" t="s">
        <v>170</v>
      </c>
      <c r="C71" s="110">
        <v>472033</v>
      </c>
      <c r="D71" s="47"/>
      <c r="E71" s="48"/>
      <c r="F71" s="48">
        <v>1</v>
      </c>
      <c r="G71" s="116" t="s">
        <v>17</v>
      </c>
      <c r="H71" s="117"/>
      <c r="I71" s="130"/>
      <c r="J71" s="142">
        <v>5.7</v>
      </c>
      <c r="L71" s="135"/>
      <c r="M71" s="135"/>
      <c r="N71" s="136"/>
      <c r="O71" s="136"/>
    </row>
    <row r="72" spans="1:17" s="56" customFormat="1" ht="16.5" customHeight="1">
      <c r="A72" s="141"/>
      <c r="B72" s="47"/>
      <c r="C72" s="110"/>
      <c r="D72" s="47"/>
      <c r="E72" s="48"/>
      <c r="F72" s="48"/>
      <c r="G72" s="116"/>
      <c r="H72" s="117"/>
      <c r="I72" s="130"/>
      <c r="J72" s="142"/>
      <c r="L72" s="135"/>
      <c r="M72" s="135"/>
      <c r="N72" s="136"/>
      <c r="O72" s="136"/>
    </row>
    <row r="73" spans="1:17" s="56" customFormat="1" ht="16.5" customHeight="1">
      <c r="A73" s="141">
        <v>10</v>
      </c>
      <c r="B73" s="47" t="s">
        <v>234</v>
      </c>
      <c r="C73" s="110">
        <v>420188</v>
      </c>
      <c r="D73" s="47"/>
      <c r="E73" s="48"/>
      <c r="F73" s="48" t="s">
        <v>10</v>
      </c>
      <c r="G73" s="116" t="s">
        <v>249</v>
      </c>
      <c r="H73" s="117"/>
      <c r="I73" s="130"/>
      <c r="J73" s="159" t="s">
        <v>10</v>
      </c>
      <c r="L73" s="135"/>
      <c r="M73" s="135"/>
      <c r="N73" s="136"/>
      <c r="O73" s="136"/>
    </row>
    <row r="74" spans="1:17" s="56" customFormat="1" ht="16.5" customHeight="1">
      <c r="A74" s="141"/>
      <c r="B74" s="47"/>
      <c r="C74" s="110"/>
      <c r="D74" s="47"/>
      <c r="E74" s="48"/>
      <c r="F74" s="48"/>
      <c r="G74" s="116"/>
      <c r="H74" s="117"/>
      <c r="I74" s="130"/>
      <c r="J74" s="130"/>
      <c r="L74" s="135"/>
      <c r="M74" s="135"/>
      <c r="N74" s="136"/>
      <c r="O74" s="136"/>
    </row>
    <row r="75" spans="1:17" s="56" customFormat="1" ht="16.5" customHeight="1">
      <c r="A75" s="143">
        <v>11</v>
      </c>
      <c r="B75" s="47" t="s">
        <v>158</v>
      </c>
      <c r="C75" s="110">
        <v>472023</v>
      </c>
      <c r="D75" s="47"/>
      <c r="E75" s="48"/>
      <c r="F75" s="48">
        <v>1</v>
      </c>
      <c r="G75" s="116" t="s">
        <v>17</v>
      </c>
      <c r="H75" s="117"/>
      <c r="I75" s="130"/>
      <c r="J75" s="142">
        <v>209.9</v>
      </c>
      <c r="L75" s="144"/>
      <c r="M75" s="144"/>
      <c r="O75" s="136"/>
    </row>
    <row r="76" spans="1:17" s="56" customFormat="1" ht="16.5" customHeight="1">
      <c r="A76" s="143"/>
      <c r="B76" s="47"/>
      <c r="C76" s="143"/>
      <c r="D76" s="47"/>
      <c r="E76" s="48"/>
      <c r="F76" s="48"/>
      <c r="G76" s="116"/>
      <c r="H76" s="117"/>
      <c r="I76" s="130"/>
      <c r="J76" s="130"/>
      <c r="L76" s="144"/>
      <c r="M76" s="144"/>
      <c r="O76" s="136"/>
    </row>
    <row r="77" spans="1:17" s="56" customFormat="1" ht="16.5" customHeight="1">
      <c r="A77" s="143">
        <v>12</v>
      </c>
      <c r="B77" s="47" t="s">
        <v>252</v>
      </c>
      <c r="C77" s="48">
        <v>471842</v>
      </c>
      <c r="D77" s="47"/>
      <c r="E77" s="48"/>
      <c r="F77" s="48">
        <v>2</v>
      </c>
      <c r="G77" s="116" t="s">
        <v>10</v>
      </c>
      <c r="H77" s="117"/>
      <c r="I77" s="130"/>
      <c r="J77" s="142">
        <v>0.02</v>
      </c>
      <c r="L77" s="144"/>
      <c r="M77" s="144"/>
      <c r="O77" s="136"/>
    </row>
    <row r="78" spans="1:17" s="56" customFormat="1" ht="16.5" customHeight="1">
      <c r="A78" s="143"/>
      <c r="B78" s="47"/>
      <c r="C78" s="48"/>
      <c r="D78" s="47"/>
      <c r="E78" s="48"/>
      <c r="F78" s="48"/>
      <c r="G78" s="116"/>
      <c r="H78" s="117"/>
      <c r="I78" s="130"/>
      <c r="J78" s="130"/>
      <c r="L78" s="144"/>
      <c r="M78" s="144"/>
      <c r="O78" s="136"/>
    </row>
    <row r="79" spans="1:17" s="56" customFormat="1" ht="16.5" customHeight="1">
      <c r="A79" s="143">
        <v>13</v>
      </c>
      <c r="B79" s="47" t="s">
        <v>253</v>
      </c>
      <c r="C79" s="143" t="s">
        <v>254</v>
      </c>
      <c r="D79" s="47"/>
      <c r="E79" s="48"/>
      <c r="F79" s="163">
        <v>0.16666666666666666</v>
      </c>
      <c r="G79" s="116" t="s">
        <v>9</v>
      </c>
      <c r="H79" s="117"/>
      <c r="I79" s="130"/>
      <c r="J79" s="142">
        <v>498.8</v>
      </c>
      <c r="L79" s="144"/>
      <c r="M79" s="144"/>
      <c r="O79" s="136"/>
    </row>
    <row r="80" spans="1:17" ht="16.5" customHeight="1">
      <c r="A80" s="143"/>
      <c r="B80" s="47"/>
      <c r="C80" s="143"/>
      <c r="D80" s="47"/>
      <c r="E80" s="48"/>
      <c r="F80" s="48"/>
      <c r="G80" s="116"/>
      <c r="H80" s="117"/>
      <c r="I80" s="130"/>
      <c r="J80" s="130"/>
      <c r="L80" s="144"/>
      <c r="M80" s="144"/>
      <c r="N80" s="56"/>
      <c r="O80" s="136"/>
      <c r="P80" s="56"/>
      <c r="Q80" s="56"/>
    </row>
    <row r="81" spans="1:17" ht="16.5" customHeight="1">
      <c r="A81" s="143">
        <v>14</v>
      </c>
      <c r="B81" s="47" t="s">
        <v>27</v>
      </c>
      <c r="C81" s="143" t="s">
        <v>10</v>
      </c>
      <c r="D81" s="47"/>
      <c r="E81" s="48"/>
      <c r="F81" s="145" t="s">
        <v>28</v>
      </c>
      <c r="G81" s="116" t="s">
        <v>10</v>
      </c>
      <c r="H81" s="117"/>
      <c r="I81" s="130"/>
      <c r="J81" s="142">
        <v>0.02</v>
      </c>
      <c r="L81" s="144"/>
      <c r="M81" s="144"/>
      <c r="N81" s="56"/>
      <c r="O81" s="136"/>
      <c r="P81" s="56"/>
      <c r="Q81" s="56"/>
    </row>
    <row r="82" spans="1:17" ht="16.5" customHeight="1">
      <c r="A82" s="15"/>
      <c r="B82" s="2"/>
      <c r="C82" s="15"/>
      <c r="F82" s="1"/>
      <c r="O82" s="161"/>
    </row>
    <row r="83" spans="1:17" ht="16.5" customHeight="1">
      <c r="A83" s="15"/>
      <c r="B83" s="2"/>
      <c r="C83" s="15"/>
      <c r="F83" s="1"/>
      <c r="O83" s="161"/>
    </row>
    <row r="84" spans="1:17" ht="16.5" customHeight="1">
      <c r="A84" s="15"/>
      <c r="B84" s="2"/>
      <c r="C84" s="15"/>
      <c r="F84" s="1"/>
      <c r="I84" s="64" t="s">
        <v>92</v>
      </c>
      <c r="J84" s="20">
        <f>SUM(F4*J4)+(F45*J45)+(F39*J39)+(F41*J41)+(F47*J47)+(F43*J43)+(F51*J51)+(F69*J69)+(F71*J71)+(F75*J75)+(F77*J77)</f>
        <v>2693.4289999999996</v>
      </c>
      <c r="O84" s="161"/>
    </row>
    <row r="85" spans="1:17" ht="16.5" customHeight="1">
      <c r="A85" s="15"/>
      <c r="B85" s="2"/>
      <c r="C85" s="15"/>
      <c r="F85" s="1"/>
      <c r="H85" s="49"/>
      <c r="I85" s="50" t="s">
        <v>91</v>
      </c>
      <c r="J85" s="51">
        <f>SUM(F4*J4)+(F45*J45)+(F39*J39)+(F41*J41)+(F47*J47)+(F43*J43)+(F51*J51)+(F69*J69)+(F71*J71)+(F75*J75)+(F77*J77)+(1/6*(J79+J81))</f>
        <v>2776.5656666666664</v>
      </c>
      <c r="O85" s="161"/>
    </row>
    <row r="86" spans="1:17" ht="16.5" customHeight="1">
      <c r="A86" s="15"/>
      <c r="B86" s="2"/>
      <c r="C86" s="15"/>
      <c r="F86" s="1"/>
      <c r="I86" s="64" t="s">
        <v>90</v>
      </c>
      <c r="J86" s="20">
        <f>SUM(J85*6)</f>
        <v>16659.394</v>
      </c>
      <c r="O86" s="161"/>
    </row>
    <row r="87" spans="1:17" ht="16.5" customHeight="1">
      <c r="A87" s="15"/>
      <c r="B87" s="2"/>
      <c r="C87" s="15"/>
      <c r="F87" s="1"/>
      <c r="H87" s="93"/>
      <c r="I87" s="64"/>
      <c r="O87" s="161"/>
    </row>
    <row r="88" spans="1:17" s="89" customFormat="1" ht="16.5" customHeight="1">
      <c r="A88" s="19" t="s">
        <v>10</v>
      </c>
      <c r="B88" s="13" t="s">
        <v>202</v>
      </c>
      <c r="C88" s="19" t="s">
        <v>161</v>
      </c>
      <c r="D88" s="85"/>
      <c r="E88" s="85"/>
      <c r="F88" s="12" t="s">
        <v>10</v>
      </c>
      <c r="G88" s="86" t="s">
        <v>196</v>
      </c>
      <c r="H88" s="91" t="s">
        <v>190</v>
      </c>
      <c r="I88" s="87"/>
      <c r="J88" s="152"/>
      <c r="K88" s="88"/>
      <c r="L88" s="96"/>
      <c r="M88" s="85"/>
      <c r="O88" s="162"/>
    </row>
    <row r="89" spans="1:17" s="89" customFormat="1" ht="16.5" customHeight="1">
      <c r="A89" s="19" t="s">
        <v>10</v>
      </c>
      <c r="B89" s="13" t="s">
        <v>203</v>
      </c>
      <c r="C89" s="19" t="s">
        <v>163</v>
      </c>
      <c r="D89" s="85"/>
      <c r="E89" s="85"/>
      <c r="F89" s="12" t="s">
        <v>10</v>
      </c>
      <c r="G89" s="86" t="s">
        <v>169</v>
      </c>
      <c r="H89" s="91" t="s">
        <v>189</v>
      </c>
      <c r="I89" s="87"/>
      <c r="J89" s="91"/>
      <c r="K89" s="88"/>
      <c r="L89" s="96"/>
      <c r="M89" s="85"/>
      <c r="O89" s="162"/>
    </row>
    <row r="90" spans="1:17" ht="16.5" customHeight="1">
      <c r="A90" s="19" t="s">
        <v>10</v>
      </c>
      <c r="B90" s="3" t="s">
        <v>204</v>
      </c>
      <c r="C90" s="91" t="s">
        <v>165</v>
      </c>
      <c r="F90" s="12" t="s">
        <v>10</v>
      </c>
      <c r="G90" s="38" t="s">
        <v>162</v>
      </c>
      <c r="H90" s="93" t="s">
        <v>191</v>
      </c>
      <c r="J90" s="152"/>
      <c r="L90" s="81"/>
      <c r="O90" s="161"/>
    </row>
    <row r="91" spans="1:17">
      <c r="H91" s="93"/>
      <c r="J91" s="84"/>
    </row>
    <row r="92" spans="1:17">
      <c r="H92" s="93"/>
    </row>
    <row r="93" spans="1:17">
      <c r="H93" s="93"/>
    </row>
    <row r="94" spans="1:17">
      <c r="H94" s="93"/>
    </row>
  </sheetData>
  <phoneticPr fontId="7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2023-03-01T01:45:04Z</cp:lastPrinted>
  <dcterms:created xsi:type="dcterms:W3CDTF">2012-04-17T15:07:43Z</dcterms:created>
  <dcterms:modified xsi:type="dcterms:W3CDTF">2026-08-18T13:15:01Z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