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6FFBB58-337A-448F-BF9D-C832ABCE6EB7}" xr6:coauthVersionLast="47" xr6:coauthVersionMax="47" xr10:uidLastSave="{00000000-0000-0000-0000-000000000000}"/>
  <bookViews>
    <workbookView xWindow="1560" yWindow="1560" windowWidth="21600" windowHeight="11385" xr2:uid="{0B729433-09D2-47F2-B5F5-5D835381B1D2}"/>
  </bookViews>
  <sheets>
    <sheet name="Sheet1" sheetId="1" r:id="rId1"/>
  </sheets>
  <definedNames>
    <definedName name="_xlnm.Print_Area" localSheetId="0">Sheet1!$A$1:$G$79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16" i="1"/>
  <c r="J17" i="1"/>
  <c r="J26" i="1"/>
  <c r="J27" i="1"/>
  <c r="J28" i="1"/>
  <c r="J35" i="1"/>
  <c r="J39" i="1"/>
  <c r="J40" i="1"/>
  <c r="J45" i="1"/>
  <c r="J51" i="1"/>
  <c r="J67" i="1"/>
  <c r="J71" i="1"/>
  <c r="J82" i="1"/>
  <c r="J83" i="1"/>
  <c r="J84" i="1"/>
</calcChain>
</file>

<file path=xl/sharedStrings.xml><?xml version="1.0" encoding="utf-8"?>
<sst xmlns="http://schemas.openxmlformats.org/spreadsheetml/2006/main" count="321" uniqueCount="181">
  <si>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</si>
  <si>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</si>
  <si>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</si>
  <si>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</si>
  <si>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</si>
  <si>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</si>
  <si>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</si>
  <si>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</si>
  <si>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</si>
  <si>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</si>
  <si>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</si>
  <si>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</si>
  <si>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ITEM LETTER</t>
  </si>
  <si>
    <t>AS REQUIRED</t>
  </si>
  <si>
    <t>B</t>
  </si>
  <si>
    <t>ZP+BP</t>
  </si>
  <si>
    <t>TRANSPARENT</t>
  </si>
  <si>
    <t>2.1.1</t>
  </si>
  <si>
    <t>2.1.2</t>
  </si>
  <si>
    <t>1.1.1</t>
  </si>
  <si>
    <t>G</t>
  </si>
  <si>
    <t>A</t>
  </si>
  <si>
    <t>H</t>
  </si>
  <si>
    <t>CLEAR CELLOPHANE TAPE (OUTER CARTON SEAM)</t>
  </si>
  <si>
    <t>8.8 ZP+BP</t>
  </si>
  <si>
    <t>M4x30LG POZI PAN HEAD SCREW</t>
  </si>
  <si>
    <t>BSQ Part No.</t>
  </si>
  <si>
    <t>BLACK</t>
  </si>
  <si>
    <t>BSQ REFERENCE</t>
  </si>
  <si>
    <t>501-00045-14</t>
  </si>
  <si>
    <t>5.8 ZP+BP</t>
  </si>
  <si>
    <t>501-00052-14</t>
  </si>
  <si>
    <t>M4x12LG POZI PAN HEAD SCREW</t>
  </si>
  <si>
    <t>5.8 BZP</t>
  </si>
  <si>
    <t>M6x35LG POZI PAN HEAD SCREW</t>
  </si>
  <si>
    <t>M8x25LG POZI PAN HEAD SCREW</t>
  </si>
  <si>
    <t>M8x50LG POZI PAN HEAD SCREW</t>
  </si>
  <si>
    <t>TV SPACER x10LG</t>
  </si>
  <si>
    <t>TV SPACER x22LG</t>
  </si>
  <si>
    <t>505-00220-33</t>
  </si>
  <si>
    <t>505-00100-33</t>
  </si>
  <si>
    <t>505-00025-33</t>
  </si>
  <si>
    <t>503-00002-13</t>
  </si>
  <si>
    <t>503-00003-13</t>
  </si>
  <si>
    <t>501-00002-13</t>
  </si>
  <si>
    <t>501-00001-13</t>
  </si>
  <si>
    <t>501-00003-13</t>
  </si>
  <si>
    <t>501-00004-13</t>
  </si>
  <si>
    <t>501-00007-13</t>
  </si>
  <si>
    <t>501-00008-13</t>
  </si>
  <si>
    <t>803-00003-13</t>
  </si>
  <si>
    <t>PRINTED COMPARTMENTALISED FIXINGS BAG (STD BASIC)</t>
  </si>
  <si>
    <t>(471589)</t>
  </si>
  <si>
    <t>OUTER CARTON (100R TYPE 1 BASIC)</t>
  </si>
  <si>
    <t>(472288)</t>
  </si>
  <si>
    <t>J1</t>
  </si>
  <si>
    <t>J2</t>
  </si>
  <si>
    <t>K1</t>
  </si>
  <si>
    <t>K2</t>
  </si>
  <si>
    <t>K3</t>
  </si>
  <si>
    <t>L1</t>
  </si>
  <si>
    <t>L2</t>
  </si>
  <si>
    <t>L3</t>
  </si>
  <si>
    <t>L4</t>
  </si>
  <si>
    <t>L5</t>
  </si>
  <si>
    <t>L6</t>
  </si>
  <si>
    <t>02</t>
  </si>
  <si>
    <t>33</t>
  </si>
  <si>
    <t>TV SPACER x2.5LG</t>
  </si>
  <si>
    <t>13</t>
  </si>
  <si>
    <t>M4+M5 WASHER (FWMS Ø16.5xØ5.5xT1.5)</t>
  </si>
  <si>
    <t>M6+M8 WASHER (FWMS Ø16.5xØ8.5xT1.0)</t>
  </si>
  <si>
    <t>M6x15LG POZI PAN HEAD SCREW</t>
  </si>
  <si>
    <t>BAGGED FOOT WITH LABEL</t>
  </si>
  <si>
    <t>FOOT WITH LABEL</t>
  </si>
  <si>
    <t>FOOT ASSY</t>
  </si>
  <si>
    <t>6677-A</t>
  </si>
  <si>
    <t>1.1.1.1</t>
  </si>
  <si>
    <t>FOOT</t>
  </si>
  <si>
    <t>6677-1</t>
  </si>
  <si>
    <t>1.1.1.2</t>
  </si>
  <si>
    <t>FOOT TRIM</t>
  </si>
  <si>
    <t>6677-7</t>
  </si>
  <si>
    <t>1.1.1.3</t>
  </si>
  <si>
    <t>M5 FULL NUT</t>
  </si>
  <si>
    <t>1.1.1.4</t>
  </si>
  <si>
    <t>FOOT FIXING PLATE</t>
  </si>
  <si>
    <t>6677-8</t>
  </si>
  <si>
    <t>1.1.1.5</t>
  </si>
  <si>
    <t>M5x20LG POZI CSK HEAD SCREW</t>
  </si>
  <si>
    <t>1.1.1.6</t>
  </si>
  <si>
    <t>SELF ADHESIVE PAD</t>
  </si>
  <si>
    <t>6677-9</t>
  </si>
  <si>
    <t>BAGGED FOOT</t>
  </si>
  <si>
    <t>2.1.3</t>
  </si>
  <si>
    <t>2.1.4</t>
  </si>
  <si>
    <t>2.1.5</t>
  </si>
  <si>
    <t>2.1.6</t>
  </si>
  <si>
    <t>BAGGED LEG BTM</t>
  </si>
  <si>
    <t>LEG BTM ASSY</t>
  </si>
  <si>
    <t>6677-B</t>
  </si>
  <si>
    <t>3.1.1</t>
  </si>
  <si>
    <t>LEG BTM SUB ASSY</t>
  </si>
  <si>
    <t>6677-C</t>
  </si>
  <si>
    <t>3.1.1.1</t>
  </si>
  <si>
    <t>LEG BTM</t>
  </si>
  <si>
    <t>6677-2</t>
  </si>
  <si>
    <t>3.1.1.2</t>
  </si>
  <si>
    <t>LEG BOLT PLATE</t>
  </si>
  <si>
    <t>6677-6</t>
  </si>
  <si>
    <t>3.1.1.3</t>
  </si>
  <si>
    <t>M5 HALF-HEX RIVET INSERT</t>
  </si>
  <si>
    <t>3.1.2</t>
  </si>
  <si>
    <t>END CAP CABLE CLIP</t>
  </si>
  <si>
    <t>6677-5</t>
  </si>
  <si>
    <t>BAGGED LEG TOP</t>
  </si>
  <si>
    <t>LEG TOP</t>
  </si>
  <si>
    <t>6677-3</t>
  </si>
  <si>
    <t>BAGGED LEG EXTENSION</t>
  </si>
  <si>
    <t>LEG EXTENSION</t>
  </si>
  <si>
    <t>6677-D</t>
  </si>
  <si>
    <t>5.1.1</t>
  </si>
  <si>
    <t>6677-4</t>
  </si>
  <si>
    <t>5.1.2</t>
  </si>
  <si>
    <t>M5 PEM CLINCH NUT</t>
  </si>
  <si>
    <t>804-02067-02</t>
  </si>
  <si>
    <t>824-00814-02</t>
  </si>
  <si>
    <t>820-00354-33</t>
  </si>
  <si>
    <t>828-00730-02</t>
  </si>
  <si>
    <t>818-00094-33</t>
  </si>
  <si>
    <t>804-02068-02</t>
  </si>
  <si>
    <t>826-00826-02</t>
  </si>
  <si>
    <t>824-00815-00</t>
  </si>
  <si>
    <t>828-00731-00</t>
  </si>
  <si>
    <t>504-00340-13</t>
  </si>
  <si>
    <t>820-00355-33</t>
  </si>
  <si>
    <t>828-01898-02</t>
  </si>
  <si>
    <t>826-00827-02</t>
  </si>
  <si>
    <t>828-01899-02</t>
  </si>
  <si>
    <t>502-00070-14</t>
  </si>
  <si>
    <t>501-00236-14</t>
  </si>
  <si>
    <t>504-00336-13</t>
  </si>
  <si>
    <t>4.8 ZP+BP</t>
  </si>
  <si>
    <t>BZP</t>
  </si>
  <si>
    <t>I</t>
  </si>
  <si>
    <t>BAGGED ITEMS  (TV FIXINGS KIT)</t>
  </si>
  <si>
    <t>BAGGED ITEMS (FIXINGS KIT)</t>
  </si>
  <si>
    <t>7.10</t>
  </si>
  <si>
    <t>FIXED LEG MOUNT (QB800)</t>
  </si>
  <si>
    <t>QB800 INSTRUCTION LEAFLET (EN/SP/FR)</t>
  </si>
  <si>
    <t>PLAIN 0.04mm THK LDPE SLEEVE (min 30% RECYCLED)</t>
  </si>
  <si>
    <t>C</t>
  </si>
  <si>
    <t>LEG EXTENSION ASSY</t>
  </si>
  <si>
    <t>D</t>
  </si>
  <si>
    <t>ER800B BARCODE LABEL</t>
  </si>
  <si>
    <t>ERB800B</t>
  </si>
  <si>
    <t>M5x12LG SOCKET FLAT HEAD SCREW (YJT 4026)</t>
  </si>
  <si>
    <t>M5x16LG SOCKET FLAT HEAD SCREW (YJT 4026)</t>
  </si>
  <si>
    <t>3mm ALLEN KEY 20 x 50LG</t>
  </si>
  <si>
    <t>512-60003-13</t>
  </si>
  <si>
    <t>PGTVS20</t>
  </si>
  <si>
    <t>ITEM WEIGHT (g)</t>
  </si>
  <si>
    <t>1.1.2</t>
  </si>
  <si>
    <t>GIFT BOXED WEIGHT (g)</t>
  </si>
  <si>
    <t>BOM TOTAL WEIGHT (g)</t>
  </si>
  <si>
    <t>GROSS WEIGHT (g)</t>
  </si>
  <si>
    <t>CARD PACKING 1</t>
  </si>
  <si>
    <t>CARD PACKING 2</t>
  </si>
  <si>
    <t>6677-10</t>
  </si>
  <si>
    <t>6677-11</t>
  </si>
  <si>
    <t>QB800 FITTING SET</t>
  </si>
  <si>
    <t>877-02699-00</t>
  </si>
  <si>
    <t>ERB800B BOX ASSY</t>
  </si>
  <si>
    <t>ERB800B 1C BROWN BOX</t>
  </si>
  <si>
    <t>810-18415-00</t>
  </si>
  <si>
    <t>870-09006-00</t>
  </si>
  <si>
    <t>TRACK LABEL (MADE IN CHINA)</t>
  </si>
  <si>
    <t>(472718)</t>
  </si>
  <si>
    <t>870-09023-00</t>
  </si>
  <si>
    <t>CLEAR CELLOPHANE TAPE TAB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</si>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</sst>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9"/>
      <color indexed="8"/>
      <name val="Century Gothic"/>
      <family val="2"/>
    </font>
    <font>
      <i/>
      <sz val="13"/>
      <name val="Century Gothic"/>
      <family val="2"/>
    </font>
    <font>
      <b/>
      <u val="double"/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rgb="FF7030A0"/>
      <name val="Century Gothic"/>
      <family val="2"/>
    </font>
    <font>
      <b/>
      <sz val="13"/>
      <color rgb="FF7030A0"/>
      <name val="Century Gothic"/>
      <family val="2"/>
    </font>
    <font>
      <sz val="13"/>
      <color theme="0" tint="-0.249977111117893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theme="7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4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/>
      <sz val="13"/>
      <color rgb="FF7030A0"/>
      <name val="Century Gothic"/>
      <family val="2"/>
    </font>
    <font>
      <b/>
      <i/>
      <u/>
      <sz val="13"/>
      <color theme="4"/>
      <name val="Century Gothic"/>
      <family val="2"/>
    </font>
    <font>
      <b/>
      <u/>
      <sz val="13"/>
      <color theme="4"/>
      <name val="Century Gothic"/>
      <family val="2"/>
    </font>
    <font>
      <b/>
      <u val="double"/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theme="9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3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8" fillId="0" borderId="0" xfId="0" quotePrefix="1" applyFont="1" applyAlignment="1">
      <alignment horizontal="center" vertical="center" wrapText="1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0" fontId="19" fillId="0" borderId="0" xfId="37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9" fillId="0" borderId="0" xfId="37" applyFont="1" applyAlignment="1">
      <alignment horizontal="center"/>
    </xf>
    <xf numFmtId="49" fontId="24" fillId="0" borderId="0" xfId="0" applyNumberFormat="1" applyFont="1" applyAlignment="1">
      <alignment horizontal="center" vertical="center" shrinkToFit="1"/>
    </xf>
    <xf numFmtId="0" fontId="19" fillId="0" borderId="0" xfId="37" applyNumberFormat="1" applyFont="1"/>
    <xf numFmtId="0" fontId="25" fillId="0" borderId="0" xfId="0" applyFont="1" applyAlignment="1">
      <alignment horizontal="center" vertical="center"/>
    </xf>
    <xf numFmtId="177" fontId="22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37" applyFont="1" applyAlignment="1">
      <alignment horizontal="center" vertical="center" wrapText="1"/>
    </xf>
    <xf numFmtId="0" fontId="28" fillId="0" borderId="0" xfId="37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vertical="center" wrapText="1"/>
    </xf>
    <xf numFmtId="49" fontId="30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19" fillId="0" borderId="0" xfId="37" applyNumberFormat="1" applyFont="1" applyAlignment="1">
      <alignment horizontal="left" vertical="center" shrinkToFit="1"/>
    </xf>
    <xf numFmtId="49" fontId="20" fillId="0" borderId="0" xfId="0" applyNumberFormat="1" applyFont="1" applyAlignment="1">
      <alignment horizontal="left" vertical="center" wrapText="1"/>
    </xf>
    <xf numFmtId="49" fontId="19" fillId="0" borderId="0" xfId="37" applyNumberFormat="1" applyFont="1" applyAlignment="1">
      <alignment horizontal="left" vertical="center" wrapText="1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left" vertical="center" wrapText="1"/>
    </xf>
    <xf numFmtId="49" fontId="31" fillId="0" borderId="0" xfId="0" applyNumberFormat="1" applyFont="1"/>
    <xf numFmtId="49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/>
    <xf numFmtId="0" fontId="39" fillId="0" borderId="0" xfId="0" applyFont="1"/>
    <xf numFmtId="0" fontId="40" fillId="0" borderId="0" xfId="0" applyFont="1"/>
    <xf numFmtId="49" fontId="26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49" fontId="27" fillId="0" borderId="0" xfId="0" applyNumberFormat="1" applyFont="1" applyAlignment="1">
      <alignment horizontal="left" vertical="center" wrapText="1"/>
    </xf>
    <xf numFmtId="49" fontId="28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12" fontId="19" fillId="0" borderId="0" xfId="0" applyNumberFormat="1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1" fillId="0" borderId="0" xfId="37" applyFont="1" applyFill="1" applyAlignment="1">
      <alignment horizontal="center" vertical="center" wrapText="1"/>
    </xf>
    <xf numFmtId="0" fontId="15" fillId="0" borderId="0" xfId="0" applyFont="1"/>
    <xf numFmtId="0" fontId="19" fillId="0" borderId="0" xfId="0" applyFont="1" applyAlignment="1">
      <alignment horizontal="right"/>
    </xf>
    <xf numFmtId="0" fontId="41" fillId="0" borderId="11" xfId="0" applyFont="1" applyBorder="1" applyAlignment="1">
      <alignment horizontal="right"/>
    </xf>
    <xf numFmtId="0" fontId="19" fillId="0" borderId="12" xfId="0" applyFont="1" applyBorder="1"/>
    <xf numFmtId="0" fontId="41" fillId="0" borderId="0" xfId="0" applyFont="1" applyFill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49" fontId="43" fillId="0" borderId="0" xfId="0" applyNumberFormat="1" applyFont="1" applyAlignment="1">
      <alignment horizontal="left" vertical="center" wrapText="1"/>
    </xf>
    <xf numFmtId="49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2" fontId="41" fillId="0" borderId="13" xfId="0" applyNumberFormat="1" applyFont="1" applyFill="1" applyBorder="1" applyAlignment="1">
      <alignment horizontal="center"/>
    </xf>
    <xf numFmtId="2" fontId="28" fillId="0" borderId="14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B1DD633-0F3F-47BA-83EC-205EC17226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648A-2577-4833-A2A5-41C6CD2CE6E1}">
  <sheetPr>
    <pageSetUpPr fitToPage="1"/>
  </sheetPr>
  <dimension ref="A1:N86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75.42578125" style="4" customWidth="1"/>
    <col min="3" max="3" width="12.7109375" style="4" bestFit="1" customWidth="1"/>
    <col min="4" max="4" width="19.5703125" style="53" customWidth="1"/>
    <col min="5" max="5" width="10.7109375" style="24" customWidth="1"/>
    <col min="6" max="6" width="12.42578125" style="4" customWidth="1"/>
    <col min="7" max="7" width="9.140625" style="17" customWidth="1"/>
    <col min="8" max="8" width="22.7109375" style="4" customWidth="1"/>
    <col min="9" max="9" width="8.5703125" style="26" customWidth="1"/>
    <col min="10" max="10" width="15.5703125" style="101" customWidth="1"/>
    <col min="11" max="16384" width="9.140625" style="4"/>
  </cols>
  <sheetData>
    <row r="1" spans="1:10" ht="16.5" customHeight="1" x14ac:dyDescent="0.25">
      <c r="A1" s="1"/>
      <c r="B1" s="2" t="s">
        <v>0</v>
      </c>
      <c r="C1" s="3" t="s">
        <v>1</v>
      </c>
      <c r="D1" s="1" t="s">
        <v>2</v>
      </c>
      <c r="E1" s="3"/>
      <c r="F1" s="3" t="s">
        <v>3</v>
      </c>
      <c r="G1" s="1" t="s">
        <v>4</v>
      </c>
      <c r="H1" s="43" t="s">
        <v>28</v>
      </c>
      <c r="I1" s="3"/>
    </row>
    <row r="2" spans="1:10" s="7" customFormat="1" ht="33" customHeight="1" thickBot="1" x14ac:dyDescent="0.25">
      <c r="A2" s="6"/>
      <c r="B2" s="5" t="s">
        <v>148</v>
      </c>
      <c r="C2" s="6" t="s">
        <v>155</v>
      </c>
      <c r="D2" s="52" t="s">
        <v>27</v>
      </c>
      <c r="E2" s="6"/>
      <c r="F2" s="36">
        <v>46125</v>
      </c>
      <c r="G2" s="35" t="s">
        <v>180</v>
      </c>
      <c r="H2" s="44" t="s">
        <v>160</v>
      </c>
      <c r="I2" s="6"/>
      <c r="J2" s="35"/>
    </row>
    <row r="3" spans="1:10" s="3" customFormat="1" ht="33" x14ac:dyDescent="0.25">
      <c r="A3" s="1" t="s">
        <v>5</v>
      </c>
      <c r="B3" s="2" t="s">
        <v>6</v>
      </c>
      <c r="C3" s="3" t="s">
        <v>7</v>
      </c>
      <c r="D3" s="1" t="s">
        <v>2</v>
      </c>
      <c r="E3" s="3" t="s">
        <v>8</v>
      </c>
      <c r="F3" s="3" t="s">
        <v>9</v>
      </c>
      <c r="G3" s="3" t="s">
        <v>4</v>
      </c>
      <c r="H3" s="3" t="s">
        <v>26</v>
      </c>
      <c r="I3" s="3" t="s">
        <v>12</v>
      </c>
      <c r="J3" s="102" t="s">
        <v>161</v>
      </c>
    </row>
    <row r="4" spans="1:10" s="75" customFormat="1" x14ac:dyDescent="0.25">
      <c r="A4" s="73">
        <v>1</v>
      </c>
      <c r="B4" s="74" t="s">
        <v>73</v>
      </c>
      <c r="C4" s="73" t="s">
        <v>11</v>
      </c>
      <c r="D4" s="79"/>
      <c r="E4" s="73"/>
      <c r="F4" s="73">
        <v>1</v>
      </c>
      <c r="G4" s="78" t="s">
        <v>11</v>
      </c>
      <c r="H4" s="73"/>
      <c r="I4" s="73"/>
      <c r="J4" s="103">
        <f>SUMPRODUCT(F14*J14)+(F5*J5)</f>
        <v>511.34999999999997</v>
      </c>
    </row>
    <row r="5" spans="1:10" s="76" customFormat="1" ht="15.75" x14ac:dyDescent="0.25">
      <c r="A5" s="19">
        <v>1.1000000000000001</v>
      </c>
      <c r="B5" s="20" t="s">
        <v>74</v>
      </c>
      <c r="C5" s="19" t="s">
        <v>11</v>
      </c>
      <c r="D5" s="80"/>
      <c r="E5" s="19"/>
      <c r="F5" s="19">
        <v>1</v>
      </c>
      <c r="G5" s="50" t="s">
        <v>11</v>
      </c>
      <c r="H5" s="19"/>
      <c r="I5" s="19"/>
      <c r="J5" s="104">
        <f>SUMPRODUCT(F13*J13)+(F6*J6)</f>
        <v>507.45</v>
      </c>
    </row>
    <row r="6" spans="1:10" s="77" customFormat="1" ht="15.75" x14ac:dyDescent="0.25">
      <c r="A6" s="8" t="s">
        <v>19</v>
      </c>
      <c r="B6" s="9" t="s">
        <v>75</v>
      </c>
      <c r="C6" s="68" t="s">
        <v>76</v>
      </c>
      <c r="D6" s="83" t="s">
        <v>66</v>
      </c>
      <c r="E6" s="8"/>
      <c r="F6" s="8">
        <v>1</v>
      </c>
      <c r="G6" s="63" t="s">
        <v>10</v>
      </c>
      <c r="H6" s="64" t="s">
        <v>125</v>
      </c>
      <c r="I6" s="8" t="s">
        <v>21</v>
      </c>
      <c r="J6" s="96">
        <f>SUMPRODUCT(F7:F12,J7:J12)</f>
        <v>507.4</v>
      </c>
    </row>
    <row r="7" spans="1:10" customFormat="1" x14ac:dyDescent="0.25">
      <c r="A7" s="23" t="s">
        <v>77</v>
      </c>
      <c r="B7" s="14" t="s">
        <v>78</v>
      </c>
      <c r="C7" s="69" t="s">
        <v>79</v>
      </c>
      <c r="D7" s="61" t="s">
        <v>66</v>
      </c>
      <c r="E7" s="23"/>
      <c r="F7" s="23">
        <v>1</v>
      </c>
      <c r="G7" s="65" t="s">
        <v>10</v>
      </c>
      <c r="H7" s="66" t="s">
        <v>126</v>
      </c>
      <c r="I7" s="23"/>
      <c r="J7" s="85">
        <v>357.4</v>
      </c>
    </row>
    <row r="8" spans="1:10" customFormat="1" x14ac:dyDescent="0.25">
      <c r="A8" s="23" t="s">
        <v>80</v>
      </c>
      <c r="B8" s="14" t="s">
        <v>81</v>
      </c>
      <c r="C8" s="69" t="s">
        <v>82</v>
      </c>
      <c r="D8" s="61" t="s">
        <v>67</v>
      </c>
      <c r="E8" s="23"/>
      <c r="F8" s="23">
        <v>2</v>
      </c>
      <c r="G8" s="65" t="s">
        <v>10</v>
      </c>
      <c r="H8" s="66" t="s">
        <v>127</v>
      </c>
      <c r="I8" s="23"/>
      <c r="J8" s="85">
        <v>23.7</v>
      </c>
    </row>
    <row r="9" spans="1:10" customFormat="1" x14ac:dyDescent="0.25">
      <c r="A9" s="23" t="s">
        <v>83</v>
      </c>
      <c r="B9" s="14" t="s">
        <v>84</v>
      </c>
      <c r="C9" s="23">
        <v>400522</v>
      </c>
      <c r="D9" s="82" t="s">
        <v>15</v>
      </c>
      <c r="E9" s="23"/>
      <c r="F9" s="23">
        <v>4</v>
      </c>
      <c r="G9" s="49" t="s">
        <v>11</v>
      </c>
      <c r="H9" s="69" t="s">
        <v>139</v>
      </c>
      <c r="I9" s="23"/>
      <c r="J9" s="85">
        <v>1</v>
      </c>
    </row>
    <row r="10" spans="1:10" customFormat="1" x14ac:dyDescent="0.25">
      <c r="A10" s="23" t="s">
        <v>85</v>
      </c>
      <c r="B10" s="14" t="s">
        <v>86</v>
      </c>
      <c r="C10" s="69" t="s">
        <v>87</v>
      </c>
      <c r="D10" s="61" t="s">
        <v>66</v>
      </c>
      <c r="E10" s="23"/>
      <c r="F10" s="23">
        <v>2</v>
      </c>
      <c r="G10" s="65" t="s">
        <v>10</v>
      </c>
      <c r="H10" s="66" t="s">
        <v>128</v>
      </c>
      <c r="I10" s="23"/>
      <c r="J10" s="85">
        <v>44.4</v>
      </c>
    </row>
    <row r="11" spans="1:10" customFormat="1" x14ac:dyDescent="0.25">
      <c r="A11" s="23" t="s">
        <v>88</v>
      </c>
      <c r="B11" s="14" t="s">
        <v>89</v>
      </c>
      <c r="C11" s="23">
        <v>400946</v>
      </c>
      <c r="D11" s="82" t="s">
        <v>142</v>
      </c>
      <c r="E11" s="23"/>
      <c r="F11" s="23">
        <v>4</v>
      </c>
      <c r="G11" s="49" t="s">
        <v>11</v>
      </c>
      <c r="H11" s="69" t="s">
        <v>140</v>
      </c>
      <c r="I11" s="23"/>
      <c r="J11" s="85">
        <v>2.4</v>
      </c>
    </row>
    <row r="12" spans="1:10" customFormat="1" x14ac:dyDescent="0.25">
      <c r="A12" s="23" t="s">
        <v>90</v>
      </c>
      <c r="B12" s="14" t="s">
        <v>91</v>
      </c>
      <c r="C12" s="69" t="s">
        <v>92</v>
      </c>
      <c r="D12" s="61" t="s">
        <v>66</v>
      </c>
      <c r="E12" s="23"/>
      <c r="F12" s="23">
        <v>2</v>
      </c>
      <c r="G12" s="65" t="s">
        <v>10</v>
      </c>
      <c r="H12" s="66" t="s">
        <v>129</v>
      </c>
      <c r="I12" s="23"/>
      <c r="J12" s="85">
        <v>0.1</v>
      </c>
    </row>
    <row r="13" spans="1:10" customFormat="1" x14ac:dyDescent="0.25">
      <c r="A13" s="18" t="s">
        <v>162</v>
      </c>
      <c r="B13" s="15" t="s">
        <v>176</v>
      </c>
      <c r="C13" s="69" t="s">
        <v>177</v>
      </c>
      <c r="D13" s="82"/>
      <c r="E13" s="23"/>
      <c r="F13" s="23">
        <v>1</v>
      </c>
      <c r="G13" s="65" t="s">
        <v>10</v>
      </c>
      <c r="H13" s="66" t="s">
        <v>178</v>
      </c>
      <c r="I13" s="23"/>
      <c r="J13" s="85">
        <v>0.05</v>
      </c>
    </row>
    <row r="14" spans="1:10" s="3" customFormat="1" x14ac:dyDescent="0.25">
      <c r="A14" s="23">
        <v>1.3</v>
      </c>
      <c r="B14" s="48" t="s">
        <v>150</v>
      </c>
      <c r="C14" s="47" t="s">
        <v>11</v>
      </c>
      <c r="D14" s="57" t="s">
        <v>16</v>
      </c>
      <c r="E14" s="16"/>
      <c r="F14" s="47">
        <v>1</v>
      </c>
      <c r="G14" s="49" t="s">
        <v>11</v>
      </c>
      <c r="H14" s="45"/>
      <c r="I14" s="16"/>
      <c r="J14" s="85">
        <v>3.9</v>
      </c>
    </row>
    <row r="15" spans="1:10" customFormat="1" x14ac:dyDescent="0.25">
      <c r="A15" s="23"/>
      <c r="B15" s="14"/>
      <c r="C15" s="23"/>
      <c r="D15" s="82"/>
      <c r="E15" s="23"/>
      <c r="F15" s="23"/>
      <c r="G15" s="65"/>
      <c r="H15" s="23"/>
      <c r="I15" s="23"/>
      <c r="J15" s="85"/>
    </row>
    <row r="16" spans="1:10" s="76" customFormat="1" x14ac:dyDescent="0.25">
      <c r="A16" s="19">
        <v>2</v>
      </c>
      <c r="B16" s="20" t="s">
        <v>93</v>
      </c>
      <c r="C16" s="19" t="s">
        <v>11</v>
      </c>
      <c r="D16" s="80"/>
      <c r="E16" s="19"/>
      <c r="F16" s="19">
        <v>1</v>
      </c>
      <c r="G16" s="49" t="s">
        <v>11</v>
      </c>
      <c r="H16" s="19"/>
      <c r="I16" s="19"/>
      <c r="J16" s="105">
        <f>SUMPRODUCT(F24*J24)+(F17*J17)</f>
        <v>511.29999999999995</v>
      </c>
    </row>
    <row r="17" spans="1:10" s="77" customFormat="1" ht="15.75" x14ac:dyDescent="0.25">
      <c r="A17" s="8">
        <v>2.1</v>
      </c>
      <c r="B17" s="9" t="s">
        <v>75</v>
      </c>
      <c r="C17" s="68" t="s">
        <v>76</v>
      </c>
      <c r="D17" s="83" t="s">
        <v>66</v>
      </c>
      <c r="E17" s="8"/>
      <c r="F17" s="8">
        <v>1</v>
      </c>
      <c r="G17" s="63" t="s">
        <v>10</v>
      </c>
      <c r="H17" s="64" t="s">
        <v>125</v>
      </c>
      <c r="I17" s="8" t="s">
        <v>21</v>
      </c>
      <c r="J17" s="96">
        <f>SUMPRODUCT(F18:F23,J18:J23)</f>
        <v>507.4</v>
      </c>
    </row>
    <row r="18" spans="1:10" customFormat="1" x14ac:dyDescent="0.25">
      <c r="A18" s="23" t="s">
        <v>17</v>
      </c>
      <c r="B18" s="14" t="s">
        <v>78</v>
      </c>
      <c r="C18" s="69" t="s">
        <v>79</v>
      </c>
      <c r="D18" s="61" t="s">
        <v>66</v>
      </c>
      <c r="E18" s="23"/>
      <c r="F18" s="23">
        <v>1</v>
      </c>
      <c r="G18" s="65" t="s">
        <v>10</v>
      </c>
      <c r="H18" s="66" t="s">
        <v>126</v>
      </c>
      <c r="I18" s="23"/>
      <c r="J18" s="85">
        <v>357.4</v>
      </c>
    </row>
    <row r="19" spans="1:10" customFormat="1" x14ac:dyDescent="0.25">
      <c r="A19" s="23" t="s">
        <v>18</v>
      </c>
      <c r="B19" s="14" t="s">
        <v>81</v>
      </c>
      <c r="C19" s="69" t="s">
        <v>82</v>
      </c>
      <c r="D19" s="61" t="s">
        <v>67</v>
      </c>
      <c r="E19" s="23"/>
      <c r="F19" s="23">
        <v>2</v>
      </c>
      <c r="G19" s="65" t="s">
        <v>10</v>
      </c>
      <c r="H19" s="66" t="s">
        <v>127</v>
      </c>
      <c r="I19" s="23"/>
      <c r="J19" s="85">
        <v>23.7</v>
      </c>
    </row>
    <row r="20" spans="1:10" customFormat="1" x14ac:dyDescent="0.25">
      <c r="A20" s="23" t="s">
        <v>94</v>
      </c>
      <c r="B20" s="14" t="s">
        <v>84</v>
      </c>
      <c r="C20" s="23">
        <v>400522</v>
      </c>
      <c r="D20" s="82" t="s">
        <v>15</v>
      </c>
      <c r="E20" s="23"/>
      <c r="F20" s="23">
        <v>4</v>
      </c>
      <c r="G20" s="49" t="s">
        <v>11</v>
      </c>
      <c r="H20" s="69" t="s">
        <v>139</v>
      </c>
      <c r="I20" s="23"/>
      <c r="J20" s="85">
        <v>1</v>
      </c>
    </row>
    <row r="21" spans="1:10" customFormat="1" x14ac:dyDescent="0.25">
      <c r="A21" s="23" t="s">
        <v>95</v>
      </c>
      <c r="B21" s="14" t="s">
        <v>86</v>
      </c>
      <c r="C21" s="69" t="s">
        <v>87</v>
      </c>
      <c r="D21" s="61" t="s">
        <v>66</v>
      </c>
      <c r="E21" s="23"/>
      <c r="F21" s="23">
        <v>2</v>
      </c>
      <c r="G21" s="65" t="s">
        <v>10</v>
      </c>
      <c r="H21" s="66" t="s">
        <v>128</v>
      </c>
      <c r="I21" s="23"/>
      <c r="J21" s="85">
        <v>44.4</v>
      </c>
    </row>
    <row r="22" spans="1:10" customFormat="1" x14ac:dyDescent="0.25">
      <c r="A22" s="23" t="s">
        <v>96</v>
      </c>
      <c r="B22" s="14" t="s">
        <v>89</v>
      </c>
      <c r="C22" s="23">
        <v>400946</v>
      </c>
      <c r="D22" s="82" t="s">
        <v>142</v>
      </c>
      <c r="E22" s="23"/>
      <c r="F22" s="23">
        <v>4</v>
      </c>
      <c r="G22" s="49" t="s">
        <v>11</v>
      </c>
      <c r="H22" s="69" t="s">
        <v>140</v>
      </c>
      <c r="I22" s="23"/>
      <c r="J22" s="85">
        <v>2.4</v>
      </c>
    </row>
    <row r="23" spans="1:10" customFormat="1" x14ac:dyDescent="0.25">
      <c r="A23" s="23" t="s">
        <v>97</v>
      </c>
      <c r="B23" s="14" t="s">
        <v>91</v>
      </c>
      <c r="C23" s="69" t="s">
        <v>92</v>
      </c>
      <c r="D23" s="61" t="s">
        <v>67</v>
      </c>
      <c r="E23" s="23"/>
      <c r="F23" s="23">
        <v>2</v>
      </c>
      <c r="G23" s="65" t="s">
        <v>10</v>
      </c>
      <c r="H23" s="66" t="s">
        <v>129</v>
      </c>
      <c r="I23" s="23"/>
      <c r="J23" s="85">
        <v>0.1</v>
      </c>
    </row>
    <row r="24" spans="1:10" s="3" customFormat="1" x14ac:dyDescent="0.25">
      <c r="A24" s="23">
        <v>2.2000000000000002</v>
      </c>
      <c r="B24" s="48" t="s">
        <v>150</v>
      </c>
      <c r="C24" s="47" t="s">
        <v>11</v>
      </c>
      <c r="D24" s="57" t="s">
        <v>16</v>
      </c>
      <c r="E24" s="16"/>
      <c r="F24" s="47">
        <v>1</v>
      </c>
      <c r="G24" s="49" t="s">
        <v>11</v>
      </c>
      <c r="H24" s="45"/>
      <c r="I24" s="16"/>
      <c r="J24" s="85">
        <v>3.9</v>
      </c>
    </row>
    <row r="25" spans="1:10" customFormat="1" x14ac:dyDescent="0.25">
      <c r="A25" s="23"/>
      <c r="B25" s="14"/>
      <c r="C25" s="23"/>
      <c r="D25" s="82"/>
      <c r="E25" s="23"/>
      <c r="F25" s="23"/>
      <c r="G25" s="65"/>
      <c r="H25" s="23"/>
      <c r="I25" s="23"/>
      <c r="J25" s="85"/>
    </row>
    <row r="26" spans="1:10" s="75" customFormat="1" ht="15.75" x14ac:dyDescent="0.25">
      <c r="A26" s="73">
        <v>3</v>
      </c>
      <c r="B26" s="74" t="s">
        <v>98</v>
      </c>
      <c r="C26" s="73" t="s">
        <v>11</v>
      </c>
      <c r="D26" s="79"/>
      <c r="E26" s="73"/>
      <c r="F26" s="73">
        <v>2</v>
      </c>
      <c r="G26" s="78" t="s">
        <v>11</v>
      </c>
      <c r="H26" s="73"/>
      <c r="I26" s="73"/>
      <c r="J26" s="106">
        <f>SUMPRODUCT(F33*J33)+(F27*J27)</f>
        <v>278.79999999999995</v>
      </c>
    </row>
    <row r="27" spans="1:10" s="76" customFormat="1" ht="15.75" x14ac:dyDescent="0.25">
      <c r="A27" s="19">
        <v>3.1</v>
      </c>
      <c r="B27" s="20" t="s">
        <v>99</v>
      </c>
      <c r="C27" s="97" t="s">
        <v>100</v>
      </c>
      <c r="D27" s="98" t="s">
        <v>66</v>
      </c>
      <c r="E27" s="19"/>
      <c r="F27" s="19">
        <v>1</v>
      </c>
      <c r="G27" s="99" t="s">
        <v>10</v>
      </c>
      <c r="H27" s="100" t="s">
        <v>130</v>
      </c>
      <c r="I27" s="19" t="s">
        <v>14</v>
      </c>
      <c r="J27" s="104">
        <f>SUMPRODUCT(F28*J28)+(F32*J32)</f>
        <v>274.89999999999998</v>
      </c>
    </row>
    <row r="28" spans="1:10" s="88" customFormat="1" ht="15.75" x14ac:dyDescent="0.25">
      <c r="A28" s="8" t="s">
        <v>101</v>
      </c>
      <c r="B28" s="9" t="s">
        <v>102</v>
      </c>
      <c r="C28" s="68" t="s">
        <v>103</v>
      </c>
      <c r="D28" s="83" t="s">
        <v>66</v>
      </c>
      <c r="E28" s="8"/>
      <c r="F28" s="8">
        <v>1</v>
      </c>
      <c r="G28" s="63" t="s">
        <v>10</v>
      </c>
      <c r="H28" s="64" t="s">
        <v>131</v>
      </c>
      <c r="I28" s="8"/>
      <c r="J28" s="96">
        <f>SUMPRODUCT(F29:F31,J29:J31)</f>
        <v>270</v>
      </c>
    </row>
    <row r="29" spans="1:10" customFormat="1" x14ac:dyDescent="0.25">
      <c r="A29" s="23" t="s">
        <v>104</v>
      </c>
      <c r="B29" s="14" t="s">
        <v>105</v>
      </c>
      <c r="C29" s="69" t="s">
        <v>106</v>
      </c>
      <c r="D29" s="61" t="s">
        <v>10</v>
      </c>
      <c r="E29" s="23"/>
      <c r="F29" s="23">
        <v>1</v>
      </c>
      <c r="G29" s="65" t="s">
        <v>10</v>
      </c>
      <c r="H29" s="66" t="s">
        <v>132</v>
      </c>
      <c r="I29" s="23"/>
      <c r="J29" s="85">
        <v>252.4</v>
      </c>
    </row>
    <row r="30" spans="1:10" customFormat="1" x14ac:dyDescent="0.25">
      <c r="A30" s="23" t="s">
        <v>107</v>
      </c>
      <c r="B30" s="14" t="s">
        <v>108</v>
      </c>
      <c r="C30" s="69" t="s">
        <v>109</v>
      </c>
      <c r="D30" s="61" t="s">
        <v>10</v>
      </c>
      <c r="E30" s="23"/>
      <c r="F30" s="23">
        <v>1</v>
      </c>
      <c r="G30" s="65" t="s">
        <v>10</v>
      </c>
      <c r="H30" s="66" t="s">
        <v>133</v>
      </c>
      <c r="I30" s="23"/>
      <c r="J30" s="85">
        <v>10</v>
      </c>
    </row>
    <row r="31" spans="1:10" customFormat="1" x14ac:dyDescent="0.25">
      <c r="A31" s="23" t="s">
        <v>110</v>
      </c>
      <c r="B31" s="14" t="s">
        <v>111</v>
      </c>
      <c r="C31" s="23">
        <v>401173</v>
      </c>
      <c r="D31" s="82" t="s">
        <v>143</v>
      </c>
      <c r="E31" s="23"/>
      <c r="F31" s="23">
        <v>4</v>
      </c>
      <c r="G31" s="49" t="s">
        <v>11</v>
      </c>
      <c r="H31" s="67" t="s">
        <v>134</v>
      </c>
      <c r="I31" s="23"/>
      <c r="J31" s="85">
        <v>1.9</v>
      </c>
    </row>
    <row r="32" spans="1:10" customFormat="1" x14ac:dyDescent="0.25">
      <c r="A32" s="23" t="s">
        <v>112</v>
      </c>
      <c r="B32" s="14" t="s">
        <v>113</v>
      </c>
      <c r="C32" s="69" t="s">
        <v>114</v>
      </c>
      <c r="D32" s="61" t="s">
        <v>67</v>
      </c>
      <c r="E32" s="23"/>
      <c r="F32" s="23">
        <v>1</v>
      </c>
      <c r="G32" s="65" t="s">
        <v>10</v>
      </c>
      <c r="H32" s="66" t="s">
        <v>135</v>
      </c>
      <c r="I32" s="23"/>
      <c r="J32" s="85">
        <v>4.9000000000000004</v>
      </c>
    </row>
    <row r="33" spans="1:14" s="3" customFormat="1" x14ac:dyDescent="0.25">
      <c r="A33" s="23">
        <v>3.2</v>
      </c>
      <c r="B33" s="48" t="s">
        <v>150</v>
      </c>
      <c r="C33" s="47" t="s">
        <v>11</v>
      </c>
      <c r="D33" s="57" t="s">
        <v>16</v>
      </c>
      <c r="E33" s="16"/>
      <c r="F33" s="47">
        <v>1</v>
      </c>
      <c r="G33" s="65" t="s">
        <v>11</v>
      </c>
      <c r="H33" s="45"/>
      <c r="I33" s="16"/>
      <c r="J33" s="85">
        <v>3.9</v>
      </c>
    </row>
    <row r="34" spans="1:14" customFormat="1" x14ac:dyDescent="0.25">
      <c r="A34" s="23"/>
      <c r="B34" s="14"/>
      <c r="C34" s="23"/>
      <c r="D34" s="82"/>
      <c r="E34" s="23"/>
      <c r="F34" s="23"/>
      <c r="G34" s="65"/>
      <c r="H34" s="23"/>
      <c r="I34" s="23"/>
      <c r="J34" s="85"/>
    </row>
    <row r="35" spans="1:14" s="77" customFormat="1" ht="15.75" x14ac:dyDescent="0.25">
      <c r="A35" s="8">
        <v>4</v>
      </c>
      <c r="B35" s="9" t="s">
        <v>115</v>
      </c>
      <c r="C35" s="8" t="s">
        <v>11</v>
      </c>
      <c r="D35" s="81"/>
      <c r="E35" s="8"/>
      <c r="F35" s="8">
        <v>2</v>
      </c>
      <c r="G35" s="46" t="s">
        <v>11</v>
      </c>
      <c r="H35" s="8"/>
      <c r="I35" s="8"/>
      <c r="J35" s="107">
        <f>SUMPRODUCT(F36:F37,J36:J37)</f>
        <v>398.9</v>
      </c>
    </row>
    <row r="36" spans="1:14" customFormat="1" x14ac:dyDescent="0.25">
      <c r="A36" s="23">
        <v>4.0999999999999996</v>
      </c>
      <c r="B36" s="14" t="s">
        <v>116</v>
      </c>
      <c r="C36" s="69" t="s">
        <v>117</v>
      </c>
      <c r="D36" s="61" t="s">
        <v>66</v>
      </c>
      <c r="E36" s="23"/>
      <c r="F36" s="23">
        <v>1</v>
      </c>
      <c r="G36" s="65" t="s">
        <v>10</v>
      </c>
      <c r="H36" s="66" t="s">
        <v>136</v>
      </c>
      <c r="I36" s="23" t="s">
        <v>151</v>
      </c>
      <c r="J36" s="85">
        <v>395</v>
      </c>
    </row>
    <row r="37" spans="1:14" s="3" customFormat="1" x14ac:dyDescent="0.25">
      <c r="A37" s="23">
        <v>4.2</v>
      </c>
      <c r="B37" s="48" t="s">
        <v>150</v>
      </c>
      <c r="C37" s="47" t="s">
        <v>11</v>
      </c>
      <c r="D37" s="57" t="s">
        <v>16</v>
      </c>
      <c r="E37" s="16"/>
      <c r="F37" s="47">
        <v>1</v>
      </c>
      <c r="G37" s="49" t="s">
        <v>11</v>
      </c>
      <c r="H37" s="45"/>
      <c r="I37" s="16"/>
      <c r="J37" s="85">
        <v>3.9</v>
      </c>
    </row>
    <row r="38" spans="1:14" customFormat="1" x14ac:dyDescent="0.25">
      <c r="A38" s="23"/>
      <c r="B38" s="14"/>
      <c r="C38" s="23"/>
      <c r="D38" s="82"/>
      <c r="E38" s="23"/>
      <c r="F38" s="23"/>
      <c r="G38" s="65"/>
      <c r="H38" s="23"/>
      <c r="I38" s="23"/>
      <c r="J38" s="108"/>
    </row>
    <row r="39" spans="1:14" s="76" customFormat="1" ht="15.75" x14ac:dyDescent="0.25">
      <c r="A39" s="19">
        <v>5</v>
      </c>
      <c r="B39" s="20" t="s">
        <v>118</v>
      </c>
      <c r="C39" s="19" t="s">
        <v>11</v>
      </c>
      <c r="D39" s="80"/>
      <c r="E39" s="19"/>
      <c r="F39" s="19">
        <v>2</v>
      </c>
      <c r="G39" s="50" t="s">
        <v>11</v>
      </c>
      <c r="H39" s="19"/>
      <c r="I39" s="19"/>
      <c r="J39" s="105">
        <f>SUMPRODUCT(F43*J43)+(F40*J40)</f>
        <v>261.29999999999995</v>
      </c>
    </row>
    <row r="40" spans="1:14" s="88" customFormat="1" ht="15.75" x14ac:dyDescent="0.25">
      <c r="A40" s="8">
        <v>5.0999999999999996</v>
      </c>
      <c r="B40" s="9" t="s">
        <v>152</v>
      </c>
      <c r="C40" s="68" t="s">
        <v>120</v>
      </c>
      <c r="D40" s="83" t="s">
        <v>66</v>
      </c>
      <c r="E40" s="8"/>
      <c r="F40" s="8">
        <v>1</v>
      </c>
      <c r="G40" s="63" t="s">
        <v>10</v>
      </c>
      <c r="H40" s="64" t="s">
        <v>137</v>
      </c>
      <c r="I40" s="8" t="s">
        <v>153</v>
      </c>
      <c r="J40" s="96">
        <f>SUMPRODUCT(F41:F42,J41:J42)</f>
        <v>257.39999999999998</v>
      </c>
    </row>
    <row r="41" spans="1:14" customFormat="1" x14ac:dyDescent="0.25">
      <c r="A41" s="23" t="s">
        <v>121</v>
      </c>
      <c r="B41" s="14" t="s">
        <v>119</v>
      </c>
      <c r="C41" s="69" t="s">
        <v>122</v>
      </c>
      <c r="D41" s="61" t="s">
        <v>66</v>
      </c>
      <c r="E41" s="23"/>
      <c r="F41" s="23">
        <v>1</v>
      </c>
      <c r="G41" s="65" t="s">
        <v>10</v>
      </c>
      <c r="H41" s="66" t="s">
        <v>138</v>
      </c>
      <c r="I41" s="23"/>
      <c r="J41" s="85">
        <v>253.4</v>
      </c>
    </row>
    <row r="42" spans="1:14" customFormat="1" x14ac:dyDescent="0.25">
      <c r="A42" s="23" t="s">
        <v>123</v>
      </c>
      <c r="B42" s="14" t="s">
        <v>124</v>
      </c>
      <c r="C42" s="23">
        <v>400910</v>
      </c>
      <c r="D42" s="82" t="s">
        <v>143</v>
      </c>
      <c r="E42" s="23"/>
      <c r="F42" s="23">
        <v>2</v>
      </c>
      <c r="G42" s="49" t="s">
        <v>11</v>
      </c>
      <c r="H42" s="69" t="s">
        <v>141</v>
      </c>
      <c r="I42" s="23"/>
      <c r="J42" s="85">
        <v>2</v>
      </c>
    </row>
    <row r="43" spans="1:14" s="3" customFormat="1" x14ac:dyDescent="0.25">
      <c r="A43" s="23">
        <v>5.2</v>
      </c>
      <c r="B43" s="48" t="s">
        <v>150</v>
      </c>
      <c r="C43" s="47" t="s">
        <v>11</v>
      </c>
      <c r="D43" s="57" t="s">
        <v>16</v>
      </c>
      <c r="E43" s="16"/>
      <c r="F43" s="47">
        <v>1</v>
      </c>
      <c r="G43" s="49" t="s">
        <v>11</v>
      </c>
      <c r="H43" s="45"/>
      <c r="I43" s="16"/>
      <c r="J43" s="85">
        <v>3.9</v>
      </c>
    </row>
    <row r="44" spans="1:14" ht="16.5" customHeight="1" x14ac:dyDescent="0.25">
      <c r="A44" s="18"/>
      <c r="B44" s="15"/>
      <c r="C44" s="18"/>
      <c r="D44" s="54"/>
      <c r="E44" s="16"/>
      <c r="F44" s="16"/>
      <c r="G44" s="65"/>
      <c r="H44" s="18"/>
      <c r="I44" s="16"/>
      <c r="J44" s="85"/>
      <c r="N44" s="37"/>
    </row>
    <row r="45" spans="1:14" ht="16.5" customHeight="1" x14ac:dyDescent="0.25">
      <c r="A45" s="21">
        <v>6</v>
      </c>
      <c r="B45" s="10" t="s">
        <v>146</v>
      </c>
      <c r="C45" s="11" t="s">
        <v>11</v>
      </c>
      <c r="D45" s="58"/>
      <c r="E45" s="16"/>
      <c r="F45" s="11">
        <v>1</v>
      </c>
      <c r="G45" s="12" t="s">
        <v>11</v>
      </c>
      <c r="H45" s="11" t="s">
        <v>11</v>
      </c>
      <c r="I45" s="16"/>
      <c r="J45" s="107">
        <f>SUMPRODUCT(F46:F49,J46:J49)</f>
        <v>52.099999999999994</v>
      </c>
      <c r="N45" s="37"/>
    </row>
    <row r="46" spans="1:14" ht="16.5" customHeight="1" x14ac:dyDescent="0.25">
      <c r="A46" s="23">
        <v>6.1</v>
      </c>
      <c r="B46" s="14" t="s">
        <v>156</v>
      </c>
      <c r="C46" s="23">
        <v>401169</v>
      </c>
      <c r="D46" s="56" t="s">
        <v>30</v>
      </c>
      <c r="E46" s="16" t="s">
        <v>20</v>
      </c>
      <c r="F46" s="23">
        <v>12</v>
      </c>
      <c r="G46" s="70" t="s">
        <v>11</v>
      </c>
      <c r="H46" s="69" t="s">
        <v>29</v>
      </c>
      <c r="I46" s="16"/>
      <c r="J46" s="85">
        <v>2.8</v>
      </c>
      <c r="N46" s="37"/>
    </row>
    <row r="47" spans="1:14" ht="16.5" customHeight="1" x14ac:dyDescent="0.25">
      <c r="A47" s="23">
        <v>6.2</v>
      </c>
      <c r="B47" s="14" t="s">
        <v>157</v>
      </c>
      <c r="C47" s="23">
        <v>401170</v>
      </c>
      <c r="D47" s="56" t="s">
        <v>24</v>
      </c>
      <c r="E47" s="16" t="s">
        <v>22</v>
      </c>
      <c r="F47" s="23">
        <v>4</v>
      </c>
      <c r="G47" s="70" t="s">
        <v>11</v>
      </c>
      <c r="H47" s="69" t="s">
        <v>31</v>
      </c>
      <c r="I47" s="16"/>
      <c r="J47" s="85">
        <v>3</v>
      </c>
      <c r="N47" s="37"/>
    </row>
    <row r="48" spans="1:14" s="3" customFormat="1" x14ac:dyDescent="0.25">
      <c r="A48" s="23">
        <v>6.3</v>
      </c>
      <c r="B48" s="51" t="s">
        <v>158</v>
      </c>
      <c r="C48" s="69">
        <v>481339</v>
      </c>
      <c r="D48" s="60" t="s">
        <v>69</v>
      </c>
      <c r="E48" s="16" t="s">
        <v>144</v>
      </c>
      <c r="F48" s="23">
        <v>1</v>
      </c>
      <c r="G48" s="72" t="s">
        <v>10</v>
      </c>
      <c r="H48" s="66" t="s">
        <v>159</v>
      </c>
      <c r="I48" s="16"/>
      <c r="J48" s="85">
        <v>4.5999999999999996</v>
      </c>
      <c r="N48" s="39"/>
    </row>
    <row r="49" spans="1:14" s="7" customFormat="1" ht="16.5" customHeight="1" x14ac:dyDescent="0.2">
      <c r="A49" s="23">
        <v>6.4</v>
      </c>
      <c r="B49" s="14" t="s">
        <v>51</v>
      </c>
      <c r="C49" s="29" t="s">
        <v>52</v>
      </c>
      <c r="D49" s="54"/>
      <c r="E49" s="16"/>
      <c r="F49" s="23">
        <v>1</v>
      </c>
      <c r="G49" s="49" t="s">
        <v>10</v>
      </c>
      <c r="H49" s="67" t="s">
        <v>50</v>
      </c>
      <c r="I49" s="16"/>
      <c r="J49" s="85">
        <v>1.9</v>
      </c>
      <c r="N49" s="38"/>
    </row>
    <row r="50" spans="1:14" s="3" customFormat="1" x14ac:dyDescent="0.25">
      <c r="A50" s="23"/>
      <c r="B50" s="14"/>
      <c r="C50" s="23"/>
      <c r="D50" s="55"/>
      <c r="E50" s="16"/>
      <c r="F50" s="23"/>
      <c r="G50" s="18"/>
      <c r="H50" s="23"/>
      <c r="I50" s="16"/>
      <c r="J50" s="108"/>
      <c r="N50" s="39"/>
    </row>
    <row r="51" spans="1:14" ht="16.5" customHeight="1" x14ac:dyDescent="0.25">
      <c r="A51" s="21">
        <v>7</v>
      </c>
      <c r="B51" s="10" t="s">
        <v>145</v>
      </c>
      <c r="C51" s="11" t="s">
        <v>11</v>
      </c>
      <c r="D51" s="58"/>
      <c r="E51" s="16"/>
      <c r="F51" s="11">
        <v>1</v>
      </c>
      <c r="G51" s="12" t="s">
        <v>11</v>
      </c>
      <c r="H51" s="11" t="s">
        <v>11</v>
      </c>
      <c r="I51" s="16"/>
      <c r="J51" s="109">
        <f>SUMPRODUCT(F52:F63,J52:J63)</f>
        <v>233.50000000000003</v>
      </c>
      <c r="N51" s="37"/>
    </row>
    <row r="52" spans="1:14" ht="16.5" customHeight="1" x14ac:dyDescent="0.25">
      <c r="A52" s="23">
        <v>7.1</v>
      </c>
      <c r="B52" s="14" t="s">
        <v>70</v>
      </c>
      <c r="C52" s="69">
        <v>440234</v>
      </c>
      <c r="D52" s="71" t="s">
        <v>69</v>
      </c>
      <c r="E52" s="16" t="s">
        <v>55</v>
      </c>
      <c r="F52" s="23">
        <v>4</v>
      </c>
      <c r="G52" s="65" t="s">
        <v>10</v>
      </c>
      <c r="H52" s="66" t="s">
        <v>42</v>
      </c>
      <c r="I52" s="16"/>
      <c r="J52" s="95">
        <v>1.9</v>
      </c>
      <c r="N52" s="37"/>
    </row>
    <row r="53" spans="1:14" ht="16.5" customHeight="1" x14ac:dyDescent="0.25">
      <c r="A53" s="23">
        <v>7.2</v>
      </c>
      <c r="B53" s="14" t="s">
        <v>71</v>
      </c>
      <c r="C53" s="69">
        <v>440235</v>
      </c>
      <c r="D53" s="71" t="s">
        <v>69</v>
      </c>
      <c r="E53" s="16" t="s">
        <v>56</v>
      </c>
      <c r="F53" s="23">
        <v>4</v>
      </c>
      <c r="G53" s="65" t="s">
        <v>10</v>
      </c>
      <c r="H53" s="66" t="s">
        <v>43</v>
      </c>
      <c r="I53" s="16"/>
      <c r="J53" s="95">
        <v>1.7</v>
      </c>
      <c r="N53" s="37"/>
    </row>
    <row r="54" spans="1:14" ht="16.5" customHeight="1" x14ac:dyDescent="0.25">
      <c r="A54" s="23">
        <v>7.3</v>
      </c>
      <c r="B54" s="14" t="s">
        <v>68</v>
      </c>
      <c r="C54" s="69">
        <v>481816</v>
      </c>
      <c r="D54" s="62" t="s">
        <v>67</v>
      </c>
      <c r="E54" s="16" t="s">
        <v>57</v>
      </c>
      <c r="F54" s="23">
        <v>8</v>
      </c>
      <c r="G54" s="65" t="s">
        <v>10</v>
      </c>
      <c r="H54" s="66" t="s">
        <v>41</v>
      </c>
      <c r="I54" s="16"/>
      <c r="J54" s="95">
        <v>0.4</v>
      </c>
      <c r="N54" s="37"/>
    </row>
    <row r="55" spans="1:14" ht="16.5" customHeight="1" x14ac:dyDescent="0.25">
      <c r="A55" s="23">
        <v>7.4</v>
      </c>
      <c r="B55" s="14" t="s">
        <v>37</v>
      </c>
      <c r="C55" s="69">
        <v>481817</v>
      </c>
      <c r="D55" s="61" t="s">
        <v>67</v>
      </c>
      <c r="E55" s="16" t="s">
        <v>58</v>
      </c>
      <c r="F55" s="23">
        <v>4</v>
      </c>
      <c r="G55" s="65" t="s">
        <v>10</v>
      </c>
      <c r="H55" s="66" t="s">
        <v>40</v>
      </c>
      <c r="I55" s="16"/>
      <c r="J55" s="95">
        <v>1.3</v>
      </c>
      <c r="N55" s="37"/>
    </row>
    <row r="56" spans="1:14" ht="16.5" customHeight="1" x14ac:dyDescent="0.25">
      <c r="A56" s="23">
        <v>7.5</v>
      </c>
      <c r="B56" s="14" t="s">
        <v>38</v>
      </c>
      <c r="C56" s="69">
        <v>481818</v>
      </c>
      <c r="D56" s="61" t="s">
        <v>67</v>
      </c>
      <c r="E56" s="16" t="s">
        <v>59</v>
      </c>
      <c r="F56" s="23">
        <v>4</v>
      </c>
      <c r="G56" s="65" t="s">
        <v>10</v>
      </c>
      <c r="H56" s="66" t="s">
        <v>39</v>
      </c>
      <c r="I56" s="16"/>
      <c r="J56" s="95">
        <v>3.1</v>
      </c>
      <c r="N56" s="37"/>
    </row>
    <row r="57" spans="1:14" ht="16.5" customHeight="1" x14ac:dyDescent="0.25">
      <c r="A57" s="22">
        <v>7.6</v>
      </c>
      <c r="B57" s="14" t="s">
        <v>32</v>
      </c>
      <c r="C57" s="23">
        <v>400429</v>
      </c>
      <c r="D57" s="54" t="s">
        <v>33</v>
      </c>
      <c r="E57" s="16" t="s">
        <v>60</v>
      </c>
      <c r="F57" s="23">
        <v>4</v>
      </c>
      <c r="G57" s="17" t="s">
        <v>11</v>
      </c>
      <c r="H57" s="67" t="s">
        <v>44</v>
      </c>
      <c r="I57" s="16"/>
      <c r="J57" s="95">
        <v>1.5</v>
      </c>
      <c r="N57" s="37"/>
    </row>
    <row r="58" spans="1:14" s="7" customFormat="1" ht="16.5" customHeight="1" x14ac:dyDescent="0.25">
      <c r="A58" s="23">
        <v>7.7</v>
      </c>
      <c r="B58" s="14" t="s">
        <v>25</v>
      </c>
      <c r="C58" s="23">
        <v>400545</v>
      </c>
      <c r="D58" s="54" t="s">
        <v>33</v>
      </c>
      <c r="E58" s="16" t="s">
        <v>61</v>
      </c>
      <c r="F58" s="23">
        <v>4</v>
      </c>
      <c r="G58" s="17" t="s">
        <v>11</v>
      </c>
      <c r="H58" s="67" t="s">
        <v>45</v>
      </c>
      <c r="I58" s="16"/>
      <c r="J58" s="95">
        <v>3</v>
      </c>
      <c r="N58" s="38"/>
    </row>
    <row r="59" spans="1:14" s="7" customFormat="1" ht="16.5" customHeight="1" x14ac:dyDescent="0.25">
      <c r="A59" s="23">
        <v>7.8</v>
      </c>
      <c r="B59" s="14" t="s">
        <v>72</v>
      </c>
      <c r="C59" s="23">
        <v>401174</v>
      </c>
      <c r="D59" s="54" t="s">
        <v>33</v>
      </c>
      <c r="E59" s="16" t="s">
        <v>62</v>
      </c>
      <c r="F59" s="23">
        <v>4</v>
      </c>
      <c r="G59" s="17" t="s">
        <v>11</v>
      </c>
      <c r="H59" s="67" t="s">
        <v>46</v>
      </c>
      <c r="I59" s="16"/>
      <c r="J59" s="95">
        <v>4.9000000000000004</v>
      </c>
      <c r="N59" s="38"/>
    </row>
    <row r="60" spans="1:14" s="7" customFormat="1" ht="16.5" customHeight="1" x14ac:dyDescent="0.25">
      <c r="A60" s="23">
        <v>7.9</v>
      </c>
      <c r="B60" s="14" t="s">
        <v>34</v>
      </c>
      <c r="C60" s="23">
        <v>400558</v>
      </c>
      <c r="D60" s="54" t="s">
        <v>33</v>
      </c>
      <c r="E60" s="16" t="s">
        <v>63</v>
      </c>
      <c r="F60" s="23">
        <v>4</v>
      </c>
      <c r="G60" s="17" t="s">
        <v>11</v>
      </c>
      <c r="H60" s="67" t="s">
        <v>47</v>
      </c>
      <c r="I60" s="16"/>
      <c r="J60" s="95">
        <v>8.3000000000000007</v>
      </c>
      <c r="N60" s="38"/>
    </row>
    <row r="61" spans="1:14" s="7" customFormat="1" ht="16.5" customHeight="1" x14ac:dyDescent="0.25">
      <c r="A61" s="22" t="s">
        <v>147</v>
      </c>
      <c r="B61" s="14" t="s">
        <v>35</v>
      </c>
      <c r="C61" s="23">
        <v>400551</v>
      </c>
      <c r="D61" s="54" t="s">
        <v>33</v>
      </c>
      <c r="E61" s="16" t="s">
        <v>64</v>
      </c>
      <c r="F61" s="23">
        <v>4</v>
      </c>
      <c r="G61" s="17" t="s">
        <v>11</v>
      </c>
      <c r="H61" s="67" t="s">
        <v>48</v>
      </c>
      <c r="I61" s="16"/>
      <c r="J61" s="101">
        <v>11.1</v>
      </c>
      <c r="N61" s="38"/>
    </row>
    <row r="62" spans="1:14" s="7" customFormat="1" ht="16.5" customHeight="1" x14ac:dyDescent="0.25">
      <c r="A62" s="23">
        <v>7.11</v>
      </c>
      <c r="B62" s="14" t="s">
        <v>36</v>
      </c>
      <c r="C62" s="23">
        <v>400692</v>
      </c>
      <c r="D62" s="54" t="s">
        <v>33</v>
      </c>
      <c r="E62" s="16" t="s">
        <v>65</v>
      </c>
      <c r="F62" s="23">
        <v>4</v>
      </c>
      <c r="G62" s="17" t="s">
        <v>11</v>
      </c>
      <c r="H62" s="67" t="s">
        <v>49</v>
      </c>
      <c r="I62" s="16"/>
      <c r="J62" s="101">
        <v>19.3</v>
      </c>
      <c r="N62" s="38"/>
    </row>
    <row r="63" spans="1:14" s="7" customFormat="1" ht="16.5" customHeight="1" x14ac:dyDescent="0.25">
      <c r="A63" s="23">
        <v>7.12</v>
      </c>
      <c r="B63" s="14" t="s">
        <v>51</v>
      </c>
      <c r="C63" s="29" t="s">
        <v>52</v>
      </c>
      <c r="D63" s="54"/>
      <c r="E63" s="16"/>
      <c r="F63" s="23">
        <v>1</v>
      </c>
      <c r="G63" s="49" t="s">
        <v>10</v>
      </c>
      <c r="H63" s="67" t="s">
        <v>50</v>
      </c>
      <c r="I63" s="16"/>
      <c r="J63" s="101">
        <v>5.9</v>
      </c>
      <c r="N63" s="38"/>
    </row>
    <row r="64" spans="1:14" ht="16.5" customHeight="1" x14ac:dyDescent="0.25">
      <c r="A64" s="23"/>
      <c r="B64" s="14"/>
      <c r="C64" s="22"/>
      <c r="D64" s="54"/>
      <c r="E64" s="16"/>
      <c r="F64" s="13"/>
      <c r="H64" s="23"/>
      <c r="I64" s="16"/>
      <c r="N64" s="37"/>
    </row>
    <row r="65" spans="1:14" ht="16.5" customHeight="1" x14ac:dyDescent="0.25">
      <c r="A65" s="23">
        <v>8</v>
      </c>
      <c r="B65" s="51" t="s">
        <v>149</v>
      </c>
      <c r="C65" s="85">
        <v>472632</v>
      </c>
      <c r="D65" s="54"/>
      <c r="E65" s="16"/>
      <c r="F65" s="16">
        <v>1</v>
      </c>
      <c r="G65" s="17" t="s">
        <v>10</v>
      </c>
      <c r="H65" s="23"/>
      <c r="I65" s="16"/>
      <c r="J65" s="92">
        <v>11.3</v>
      </c>
      <c r="N65" s="37"/>
    </row>
    <row r="66" spans="1:14" ht="16.5" customHeight="1" x14ac:dyDescent="0.25">
      <c r="A66" s="23"/>
      <c r="B66" s="51"/>
      <c r="C66" s="85"/>
      <c r="D66" s="54"/>
      <c r="E66" s="16"/>
      <c r="F66" s="16"/>
      <c r="H66" s="23"/>
      <c r="I66" s="16"/>
      <c r="J66" s="92"/>
      <c r="N66" s="37"/>
    </row>
    <row r="67" spans="1:14" s="7" customFormat="1" ht="15.75" x14ac:dyDescent="0.2">
      <c r="A67" s="8">
        <v>9</v>
      </c>
      <c r="B67" s="7" t="s">
        <v>170</v>
      </c>
      <c r="C67" s="96">
        <v>420229</v>
      </c>
      <c r="D67" s="93"/>
      <c r="E67" s="28"/>
      <c r="F67" s="11">
        <v>1</v>
      </c>
      <c r="G67" s="12" t="s">
        <v>11</v>
      </c>
      <c r="I67" s="94"/>
      <c r="J67" s="107">
        <f>SUMPRODUCT(F68:F69,J68:J69)</f>
        <v>124.19999999999999</v>
      </c>
    </row>
    <row r="68" spans="1:14" ht="17.25" customHeight="1" x14ac:dyDescent="0.25">
      <c r="A68" s="23">
        <v>9.1</v>
      </c>
      <c r="B68" s="51" t="s">
        <v>166</v>
      </c>
      <c r="C68" s="85" t="s">
        <v>168</v>
      </c>
      <c r="D68" s="54"/>
      <c r="E68" s="16"/>
      <c r="F68" s="16">
        <v>2</v>
      </c>
      <c r="G68" s="17" t="s">
        <v>10</v>
      </c>
      <c r="H68" s="23"/>
      <c r="I68" s="16"/>
      <c r="J68" s="95">
        <v>54.8</v>
      </c>
      <c r="N68" s="37"/>
    </row>
    <row r="69" spans="1:14" ht="16.5" customHeight="1" x14ac:dyDescent="0.25">
      <c r="A69" s="23">
        <v>9.1999999999999993</v>
      </c>
      <c r="B69" s="51" t="s">
        <v>167</v>
      </c>
      <c r="C69" s="85" t="s">
        <v>169</v>
      </c>
      <c r="D69" s="54"/>
      <c r="E69" s="16"/>
      <c r="F69" s="16">
        <v>2</v>
      </c>
      <c r="G69" s="17" t="s">
        <v>10</v>
      </c>
      <c r="H69" s="23"/>
      <c r="I69" s="16"/>
      <c r="J69" s="95">
        <v>7.3</v>
      </c>
      <c r="N69" s="37"/>
    </row>
    <row r="70" spans="1:14" x14ac:dyDescent="0.25">
      <c r="A70" s="30"/>
      <c r="B70" s="32"/>
      <c r="C70" s="34"/>
      <c r="D70" s="59"/>
      <c r="E70" s="31"/>
      <c r="F70" s="31"/>
      <c r="G70" s="30"/>
      <c r="H70" s="23"/>
      <c r="J70" s="85"/>
      <c r="N70" s="37"/>
    </row>
    <row r="71" spans="1:14" x14ac:dyDescent="0.25">
      <c r="A71" s="8">
        <v>10</v>
      </c>
      <c r="B71" s="86" t="s">
        <v>172</v>
      </c>
      <c r="C71" s="68">
        <v>701667</v>
      </c>
      <c r="D71" s="58"/>
      <c r="E71" s="11"/>
      <c r="F71" s="11">
        <v>1</v>
      </c>
      <c r="G71" s="63" t="s">
        <v>10</v>
      </c>
      <c r="H71" s="64" t="s">
        <v>171</v>
      </c>
      <c r="I71" s="28"/>
      <c r="J71" s="107">
        <f>SUMPRODUCT(F72:F73,J72:J73)</f>
        <v>176</v>
      </c>
      <c r="N71" s="37"/>
    </row>
    <row r="72" spans="1:14" x14ac:dyDescent="0.25">
      <c r="A72" s="18">
        <v>10.1</v>
      </c>
      <c r="B72" s="51" t="s">
        <v>173</v>
      </c>
      <c r="C72" s="69">
        <v>472633</v>
      </c>
      <c r="D72" s="54"/>
      <c r="E72" s="16"/>
      <c r="F72" s="16">
        <v>1</v>
      </c>
      <c r="G72" s="65" t="s">
        <v>10</v>
      </c>
      <c r="H72" s="66" t="s">
        <v>174</v>
      </c>
      <c r="I72" s="24"/>
      <c r="J72" s="85">
        <v>175</v>
      </c>
      <c r="N72" s="37"/>
    </row>
    <row r="73" spans="1:14" x14ac:dyDescent="0.25">
      <c r="A73" s="18">
        <v>10.199999999999999</v>
      </c>
      <c r="B73" s="51" t="s">
        <v>154</v>
      </c>
      <c r="C73" s="69">
        <v>472676</v>
      </c>
      <c r="D73" s="54"/>
      <c r="E73" s="16"/>
      <c r="F73" s="16">
        <v>1</v>
      </c>
      <c r="G73" s="65" t="s">
        <v>10</v>
      </c>
      <c r="H73" s="66" t="s">
        <v>175</v>
      </c>
      <c r="I73" s="24"/>
      <c r="J73" s="85">
        <v>1</v>
      </c>
      <c r="N73" s="37"/>
    </row>
    <row r="74" spans="1:14" x14ac:dyDescent="0.25">
      <c r="A74" s="30"/>
      <c r="B74" s="32"/>
      <c r="C74" s="87"/>
      <c r="D74" s="59"/>
      <c r="E74" s="31"/>
      <c r="F74" s="31"/>
      <c r="G74" s="33"/>
      <c r="H74" s="23"/>
      <c r="J74" s="85"/>
      <c r="N74" s="37"/>
    </row>
    <row r="75" spans="1:14" x14ac:dyDescent="0.25">
      <c r="A75" s="33">
        <v>11</v>
      </c>
      <c r="B75" s="32" t="s">
        <v>179</v>
      </c>
      <c r="C75" s="31">
        <v>463763</v>
      </c>
      <c r="D75" s="59"/>
      <c r="E75" s="31"/>
      <c r="F75" s="31">
        <v>2</v>
      </c>
      <c r="G75" s="33" t="s">
        <v>11</v>
      </c>
      <c r="H75" s="23"/>
      <c r="I75" s="40"/>
      <c r="J75" s="92">
        <v>0.6</v>
      </c>
      <c r="K75" s="30"/>
      <c r="L75" s="30"/>
      <c r="M75" s="30"/>
      <c r="N75" s="42"/>
    </row>
    <row r="76" spans="1:14" x14ac:dyDescent="0.25">
      <c r="A76" s="33"/>
      <c r="B76" s="32"/>
      <c r="C76" s="31"/>
      <c r="D76" s="59"/>
      <c r="E76" s="31"/>
      <c r="F76" s="31"/>
      <c r="G76" s="33"/>
      <c r="H76" s="31"/>
      <c r="J76" s="92"/>
      <c r="N76" s="37"/>
    </row>
    <row r="77" spans="1:14" ht="16.5" customHeight="1" x14ac:dyDescent="0.25">
      <c r="A77" s="23">
        <v>12</v>
      </c>
      <c r="B77" s="15" t="s">
        <v>53</v>
      </c>
      <c r="C77" s="18" t="s">
        <v>54</v>
      </c>
      <c r="D77" s="54"/>
      <c r="E77" s="16"/>
      <c r="F77" s="84">
        <v>0.25</v>
      </c>
      <c r="G77" s="17" t="s">
        <v>10</v>
      </c>
      <c r="H77" s="16"/>
      <c r="I77" s="24"/>
      <c r="J77" s="92">
        <v>539</v>
      </c>
      <c r="N77" s="37"/>
    </row>
    <row r="78" spans="1:14" ht="16.5" customHeight="1" x14ac:dyDescent="0.25">
      <c r="A78" s="17"/>
      <c r="C78" s="27"/>
      <c r="E78" s="26"/>
      <c r="F78" s="27"/>
      <c r="I78" s="16"/>
      <c r="N78" s="37"/>
    </row>
    <row r="79" spans="1:14" ht="16.5" customHeight="1" x14ac:dyDescent="0.25">
      <c r="A79" s="23">
        <v>13</v>
      </c>
      <c r="B79" s="15" t="s">
        <v>23</v>
      </c>
      <c r="C79" s="16" t="s">
        <v>11</v>
      </c>
      <c r="E79" s="26"/>
      <c r="F79" s="41" t="s">
        <v>13</v>
      </c>
      <c r="G79" s="17" t="s">
        <v>11</v>
      </c>
      <c r="I79" s="16"/>
      <c r="J79" s="92">
        <v>8.1</v>
      </c>
      <c r="N79" s="37"/>
    </row>
    <row r="82" spans="8:10" x14ac:dyDescent="0.25">
      <c r="I82" s="89" t="s">
        <v>163</v>
      </c>
      <c r="J82" s="101">
        <f>SUM(F4*J4)+(F16*J16)+(F26*J26)+(F35*J35)+(F39*J39)+(F45*J45)+(F51*J51)+(F65*J65)+(F67*J67)+(F71*J71)+(F75*J75)</f>
        <v>3498.9499999999994</v>
      </c>
    </row>
    <row r="83" spans="8:10" x14ac:dyDescent="0.25">
      <c r="H83" s="91"/>
      <c r="I83" s="90" t="s">
        <v>164</v>
      </c>
      <c r="J83" s="110">
        <f>SUM(J82)+(F77*(J77+J79))</f>
        <v>3635.7249999999995</v>
      </c>
    </row>
    <row r="84" spans="8:10" x14ac:dyDescent="0.25">
      <c r="I84" s="89" t="s">
        <v>165</v>
      </c>
      <c r="J84" s="111">
        <f>SUM(J83/F77)</f>
        <v>14542.899999999998</v>
      </c>
    </row>
    <row r="86" spans="8:10" x14ac:dyDescent="0.25">
      <c r="J86" s="112"/>
    </row>
  </sheetData>
  <pageMargins left="0.69930555555555551" right="0.69930555555555551" top="0.75" bottom="0.75" header="0.3" footer="0.3"/>
  <pageSetup paperSize="9" scale="44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2025-10-27T15:12:53Z</cp:lastPrinted>
  <dcterms:created xsi:type="dcterms:W3CDTF">2012-04-17T15:07:43Z</dcterms:created>
  <dcterms:modified xsi:type="dcterms:W3CDTF">2026-08-18T13:11:34Z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