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4C171541-D87F-4C24-9D6F-97A63CBFC635}" xr6:coauthVersionLast="47" xr6:coauthVersionMax="47" xr10:uidLastSave="{00000000-0000-0000-0000-000000000000}"/>
  <bookViews>
    <workbookView xWindow="-98" yWindow="-98" windowWidth="28996" windowHeight="15796" xr2:uid="{6B790BD2-D0A1-4A44-809A-553C2AC72612}"/>
  </bookViews>
  <sheets>
    <sheet name="Sheet1" sheetId="1" r:id="rId1"/>
  </sheets>
  <definedNames>
    <definedName name="_xlnm.Print_Area" localSheetId="0">Sheet1!$A$1:$H$65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0" i="1"/>
  <c r="J16" i="1"/>
  <c r="J20" i="1"/>
  <c r="J21" i="1"/>
  <c r="J26" i="1"/>
  <c r="J33" i="1"/>
  <c r="J43" i="1"/>
  <c r="J57" i="1"/>
  <c r="J68" i="1"/>
  <c r="J69" i="1"/>
  <c r="J70" i="1"/>
</calcChain>
</file>

<file path=xl/sharedStrings.xml><?xml version="1.0" encoding="utf-8"?>
<sst xmlns="http://schemas.openxmlformats.org/spreadsheetml/2006/main" count="232" uniqueCount="159">
  <si>
    <t>PRODUCT DESCRIPTION</t>
  </si>
  <si>
    <t>PRODUCT</t>
  </si>
  <si>
    <t>FINISH</t>
  </si>
  <si>
    <t>DATE</t>
  </si>
  <si>
    <t>REV</t>
  </si>
  <si>
    <t>F7  REFERENCE</t>
  </si>
  <si>
    <t>TEXTURED BLACK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</si>
  <si>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</si>
  <si>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</si>
  <si>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</si>
  <si>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</si>
  <si>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</si>
  <si>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</si>
  <si>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</si>
  <si>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</si>
  <si>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</si>
  <si>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>A01</t>
  </si>
  <si>
    <t>A</t>
  </si>
  <si>
    <t>00</t>
  </si>
  <si>
    <t>400 VESA BRKT ASSY</t>
  </si>
  <si>
    <t>B</t>
  </si>
  <si>
    <t>2.1.1</t>
  </si>
  <si>
    <t>400 VESA BRKT</t>
  </si>
  <si>
    <t>2.1.2</t>
  </si>
  <si>
    <t>BZP</t>
  </si>
  <si>
    <t>PLAIN 0.04mm THK POLYETHYLENE SLEEVE</t>
  </si>
  <si>
    <t>TRANSPARENT</t>
  </si>
  <si>
    <t>TEMPERED SAFETY GLASS STICKER(WHITE TEXT)</t>
  </si>
  <si>
    <t>OBROUND TUBE</t>
  </si>
  <si>
    <t>END PLATE</t>
  </si>
  <si>
    <t>COLUMN TOP CAP</t>
  </si>
  <si>
    <t>COLUMN BTM CAP</t>
  </si>
  <si>
    <t>TVS001SF004</t>
  </si>
  <si>
    <t>CABLE MANAGEMENT CLIP</t>
  </si>
  <si>
    <t>XK005</t>
  </si>
  <si>
    <t>3A15ST4.2/12/L/0</t>
  </si>
  <si>
    <t>STICKY BACKED FOAM PAD (40x40x8THK)</t>
  </si>
  <si>
    <t>TVSF001SFAVF003</t>
  </si>
  <si>
    <t>TV FIXINGS KIT (MULTI POCKET BAG)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</si>
  <si>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</si>
  <si>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</si>
  <si>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</si>
  <si>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</si>
  <si>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</si>
  <si>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</si>
  <si>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</si>
  <si>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</si>
  <si>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</si>
  <si>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</si>
  <si>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</si>
  <si>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</si>
  <si>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</si>
  <si>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</si>
  <si>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(OUTER CARTON)</t>
  </si>
  <si>
    <t>AS REQUIRED</t>
  </si>
  <si>
    <t>GLASS BASE</t>
  </si>
  <si>
    <t>GLASS BASE AND LABEL ASSY</t>
  </si>
  <si>
    <t>BAGGED ITEMS</t>
  </si>
  <si>
    <t>C</t>
  </si>
  <si>
    <t>VERTICAL COLUMN WELDED ASSY</t>
  </si>
  <si>
    <t>BLACK SCREEN PRINT</t>
  </si>
  <si>
    <t>6657-7</t>
  </si>
  <si>
    <t>Key:-</t>
  </si>
  <si>
    <t xml:space="preserve">Black </t>
  </si>
  <si>
    <t>AVF Coding</t>
  </si>
  <si>
    <t>Purple</t>
  </si>
  <si>
    <t>F7 Coding</t>
  </si>
  <si>
    <t>6618-24</t>
  </si>
  <si>
    <t>No8x1/2" LG TYPE BSD POZI PAN HEAD SCREW</t>
  </si>
  <si>
    <t>401137</t>
  </si>
  <si>
    <t>T1</t>
  </si>
  <si>
    <t>T2</t>
  </si>
  <si>
    <t>T3</t>
  </si>
  <si>
    <t>T4</t>
  </si>
  <si>
    <t>T5</t>
  </si>
  <si>
    <t>T6</t>
  </si>
  <si>
    <t>T7</t>
  </si>
  <si>
    <t>D</t>
  </si>
  <si>
    <t>E</t>
  </si>
  <si>
    <t>G</t>
  </si>
  <si>
    <t>H</t>
  </si>
  <si>
    <t>I</t>
  </si>
  <si>
    <t>J</t>
  </si>
  <si>
    <t>K</t>
  </si>
  <si>
    <t>L</t>
  </si>
  <si>
    <t>M</t>
  </si>
  <si>
    <t>BAGGED VESA BRKT</t>
  </si>
  <si>
    <t>6657-8</t>
  </si>
  <si>
    <t>BLACK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</si>
  <si>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</si>
  <si>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</si>
  <si>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</si>
  <si>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</si>
  <si>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</si>
  <si>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</si>
  <si>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</si>
  <si>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>8.8 BZP</t>
  </si>
  <si>
    <t>BASE FIXING PLATE</t>
  </si>
  <si>
    <t>6657-9</t>
  </si>
  <si>
    <t>TVS-DZYB001</t>
  </si>
  <si>
    <t>OUTER CARTON (TYPE 1 BASIC)</t>
  </si>
  <si>
    <t>(472214)</t>
  </si>
  <si>
    <t>6657-14</t>
  </si>
  <si>
    <t>STVMF01002</t>
  </si>
  <si>
    <t xml:space="preserve">600 BACKPLATE   </t>
  </si>
  <si>
    <t>TRACK LABEL (ADHERE TO REAR OF 6657-14)</t>
  </si>
  <si>
    <t>6657-J</t>
  </si>
  <si>
    <t>STVMF01003JZ</t>
  </si>
  <si>
    <t>6657-15</t>
  </si>
  <si>
    <t>KT4</t>
  </si>
  <si>
    <t>S</t>
  </si>
  <si>
    <t>4mm ALLEN KEY 25 x 70LG</t>
  </si>
  <si>
    <t>N1</t>
  </si>
  <si>
    <t>5mm ALLEN KEY 30 x 80LG</t>
  </si>
  <si>
    <t>N2</t>
  </si>
  <si>
    <t>6657-K</t>
  </si>
  <si>
    <t>6657-16</t>
  </si>
  <si>
    <t>TVMF01AVFB04</t>
  </si>
  <si>
    <t>M6 TYPE-T NYLOC NUT</t>
  </si>
  <si>
    <t>M6x40LG SOCKET BUTTON HEAD SCREW</t>
  </si>
  <si>
    <t xml:space="preserve">B600-v4 INSTRUCTION LEAFLET </t>
  </si>
  <si>
    <t>B600-v4 FITTINGS SET</t>
  </si>
  <si>
    <t>600 FIXED PEDESTAL MOUNT (B600-v4)</t>
  </si>
  <si>
    <t>TVMF01</t>
  </si>
  <si>
    <t>6657-17</t>
  </si>
  <si>
    <t>TVMF01AVF001</t>
  </si>
  <si>
    <t>STVMFAVF001</t>
  </si>
  <si>
    <t>A03</t>
  </si>
  <si>
    <t>M8x35LG SOCKET CSK HEAD SCREW</t>
  </si>
  <si>
    <t>B650BB</t>
  </si>
  <si>
    <t>B650BB BOX ASSY</t>
  </si>
  <si>
    <t>B650BB 1C BROWN BOX</t>
  </si>
  <si>
    <t>B650BB BARCODE LABEL</t>
  </si>
  <si>
    <t>ZP+BP</t>
  </si>
  <si>
    <t>M6 WASHER (22x6.4x2THK)</t>
  </si>
  <si>
    <t>Ø60 CLEAR CELLOPHANE TAPE (BOX TABS)</t>
  </si>
  <si>
    <t>VERTICAL COLUMN ASSY</t>
  </si>
  <si>
    <t>4.1.1</t>
  </si>
  <si>
    <t>4.1.2</t>
  </si>
  <si>
    <t>6657-19</t>
  </si>
  <si>
    <t>PSTVS11005</t>
  </si>
  <si>
    <t>6657-O</t>
  </si>
  <si>
    <t>6657-R</t>
  </si>
  <si>
    <t>400 VESA BRKT WELDED ASSY</t>
  </si>
  <si>
    <t>6657-Q</t>
  </si>
  <si>
    <t>STVSFB09</t>
  </si>
  <si>
    <t>2.1.1.1</t>
  </si>
  <si>
    <t>6657-20</t>
  </si>
  <si>
    <t>N213SFA1001</t>
  </si>
  <si>
    <t>2.1.1.2</t>
  </si>
  <si>
    <t>LOCKING SCREW PLATE</t>
  </si>
  <si>
    <t>6657-21</t>
  </si>
  <si>
    <t>A04</t>
  </si>
  <si>
    <t>F</t>
  </si>
  <si>
    <t>E09SBW009</t>
  </si>
  <si>
    <t>6.4 I/D x 16 O/D X1.5 THK WASHER</t>
  </si>
  <si>
    <t>6657-22</t>
  </si>
  <si>
    <t>3C1/16/6.4/1.5/L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</si>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</sst>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36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sz val="13"/>
      <color rgb="FF000000"/>
      <name val="宋体"/>
      <charset val="134"/>
    </font>
    <font>
      <b/>
      <sz val="13"/>
      <color rgb="FF7030A0"/>
      <name val="Century Gothic"/>
      <family val="2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sz val="13"/>
      <color theme="4"/>
      <name val="Century Gothic"/>
      <family val="2"/>
    </font>
    <font>
      <b/>
      <u val="double"/>
      <sz val="13"/>
      <color rgb="FF0070C0"/>
      <name val="Century Gothic"/>
      <family val="2"/>
    </font>
    <font>
      <b/>
      <sz val="13"/>
      <color theme="0" tint="-0.1499984740745262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/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49" fontId="23" fillId="0" borderId="0" xfId="0" applyNumberFormat="1" applyFont="1" applyAlignment="1">
      <alignment horizontal="right"/>
    </xf>
    <xf numFmtId="0" fontId="23" fillId="0" borderId="0" xfId="0" applyFont="1"/>
    <xf numFmtId="49" fontId="27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1" fillId="0" borderId="0" xfId="0" quotePrefix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right"/>
    </xf>
    <xf numFmtId="2" fontId="29" fillId="0" borderId="5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26" fillId="0" borderId="0" xfId="0" applyFont="1" applyAlignment="1">
      <alignment horizontal="left" vertical="center" wrapText="1"/>
    </xf>
    <xf numFmtId="12" fontId="6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32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2" fillId="0" borderId="0" xfId="0" applyFont="1"/>
    <xf numFmtId="0" fontId="16" fillId="0" borderId="0" xfId="0" applyFont="1"/>
    <xf numFmtId="0" fontId="3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/>
    <xf numFmtId="0" fontId="0" fillId="0" borderId="0" xfId="0" applyNumberFormat="1"/>
    <xf numFmtId="0" fontId="16" fillId="0" borderId="0" xfId="0" applyNumberFormat="1" applyFont="1"/>
    <xf numFmtId="0" fontId="14" fillId="0" borderId="0" xfId="0" applyNumberFormat="1" applyFont="1"/>
  </cellXfs>
  <cellStyles count="2">
    <cellStyle name="Normal" xfId="0" builtinId="0"/>
    <cellStyle name="Normal 2" xfId="1" xr:uid="{32664187-A38A-48C9-80E7-501CE1BBD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B6EE-3230-4DD7-81DC-191E095EBAC5}">
  <sheetPr>
    <pageSetUpPr fitToPage="1"/>
  </sheetPr>
  <dimension ref="A1:O70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0.73046875" style="6" customWidth="1"/>
    <col min="2" max="2" width="63.73046875" style="5" customWidth="1"/>
    <col min="3" max="3" width="13.73046875" style="5" customWidth="1"/>
    <col min="4" max="4" width="20.59765625" style="7" customWidth="1"/>
    <col min="5" max="5" width="8.59765625" style="7" customWidth="1"/>
    <col min="6" max="6" width="12.3984375" style="5" customWidth="1"/>
    <col min="7" max="7" width="9.1328125" style="8" customWidth="1"/>
    <col min="8" max="8" width="25.73046875" style="9" customWidth="1"/>
    <col min="9" max="9" width="13.86328125" style="9" customWidth="1"/>
    <col min="10" max="10" width="15.59765625" style="5" customWidth="1"/>
    <col min="11" max="11" width="9.1328125" style="7"/>
    <col min="12" max="16384" width="9.1328125" style="5"/>
  </cols>
  <sheetData>
    <row r="1" spans="1:15">
      <c r="A1" s="10"/>
      <c r="B1" s="11" t="s">
        <v>0</v>
      </c>
      <c r="C1" s="2" t="s">
        <v>1</v>
      </c>
      <c r="D1" s="2" t="s">
        <v>2</v>
      </c>
      <c r="E1" s="2"/>
      <c r="F1" s="2" t="s">
        <v>3</v>
      </c>
      <c r="G1" s="12" t="s">
        <v>4</v>
      </c>
      <c r="H1" s="13" t="s">
        <v>5</v>
      </c>
      <c r="J1" s="9"/>
    </row>
    <row r="2" spans="1:15" s="1" customFormat="1" ht="33" customHeight="1" thickBot="1">
      <c r="A2" s="14"/>
      <c r="B2" s="15" t="s">
        <v>122</v>
      </c>
      <c r="C2" s="16" t="s">
        <v>129</v>
      </c>
      <c r="D2" s="16" t="s">
        <v>6</v>
      </c>
      <c r="E2" s="16"/>
      <c r="F2" s="17">
        <v>46258</v>
      </c>
      <c r="G2" s="18" t="s">
        <v>158</v>
      </c>
      <c r="H2" s="19" t="s">
        <v>123</v>
      </c>
      <c r="I2" s="49"/>
      <c r="J2" s="49"/>
      <c r="K2" s="7"/>
    </row>
    <row r="3" spans="1:15" s="2" customFormat="1" ht="32.25">
      <c r="A3" s="10" t="s">
        <v>7</v>
      </c>
      <c r="B3" s="11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0" t="s">
        <v>4</v>
      </c>
      <c r="H3" s="20" t="s">
        <v>12</v>
      </c>
      <c r="I3" s="50" t="s">
        <v>13</v>
      </c>
      <c r="J3" s="50" t="s">
        <v>91</v>
      </c>
      <c r="K3" s="77"/>
    </row>
    <row r="4" spans="1:15" s="3" customFormat="1">
      <c r="A4" s="21">
        <v>1</v>
      </c>
      <c r="B4" s="22" t="s">
        <v>14</v>
      </c>
      <c r="C4" s="21" t="s">
        <v>15</v>
      </c>
      <c r="E4" s="23"/>
      <c r="F4" s="21">
        <v>1</v>
      </c>
      <c r="G4" s="24" t="s">
        <v>15</v>
      </c>
      <c r="H4" s="21"/>
      <c r="I4" s="23"/>
      <c r="J4" s="64">
        <f>SUMPRODUCT(F5:F6,J5:J6)</f>
        <v>1120.05</v>
      </c>
      <c r="K4" s="77"/>
      <c r="O4" s="102"/>
    </row>
    <row r="5" spans="1:15" s="2" customFormat="1" ht="16.5" customHeight="1">
      <c r="A5" s="25">
        <v>1.1000000000000001</v>
      </c>
      <c r="B5" s="26" t="s">
        <v>104</v>
      </c>
      <c r="C5" s="27" t="s">
        <v>102</v>
      </c>
      <c r="D5" s="39" t="s">
        <v>17</v>
      </c>
      <c r="E5" s="29"/>
      <c r="F5" s="25">
        <v>1</v>
      </c>
      <c r="G5" s="30" t="s">
        <v>45</v>
      </c>
      <c r="H5" s="31" t="s">
        <v>103</v>
      </c>
      <c r="I5" s="29" t="s">
        <v>17</v>
      </c>
      <c r="J5" s="29">
        <v>1120</v>
      </c>
      <c r="K5" s="77"/>
      <c r="O5" s="103"/>
    </row>
    <row r="6" spans="1:15" s="2" customFormat="1">
      <c r="A6" s="25">
        <v>1.2</v>
      </c>
      <c r="B6" s="26" t="s">
        <v>105</v>
      </c>
      <c r="C6" s="32">
        <v>464631</v>
      </c>
      <c r="D6" s="28"/>
      <c r="E6" s="29"/>
      <c r="F6" s="25">
        <v>1</v>
      </c>
      <c r="G6" s="8" t="s">
        <v>18</v>
      </c>
      <c r="H6" s="25"/>
      <c r="I6" s="29"/>
      <c r="J6" s="29">
        <v>0.05</v>
      </c>
      <c r="K6" s="77"/>
      <c r="O6" s="103"/>
    </row>
    <row r="7" spans="1:15" s="4" customFormat="1">
      <c r="A7" s="33"/>
      <c r="B7" s="34"/>
      <c r="C7" s="35"/>
      <c r="D7" s="36"/>
      <c r="E7" s="37"/>
      <c r="F7" s="33"/>
      <c r="G7" s="38"/>
      <c r="H7" s="33"/>
      <c r="I7" s="37"/>
      <c r="J7" s="37"/>
      <c r="K7" s="79"/>
      <c r="O7" s="104"/>
    </row>
    <row r="8" spans="1:15" s="98" customFormat="1">
      <c r="A8" s="92">
        <v>2</v>
      </c>
      <c r="B8" s="93" t="s">
        <v>86</v>
      </c>
      <c r="C8" s="94" t="s">
        <v>15</v>
      </c>
      <c r="D8" s="95"/>
      <c r="E8" s="96"/>
      <c r="F8" s="92">
        <v>2</v>
      </c>
      <c r="G8" s="97" t="s">
        <v>15</v>
      </c>
      <c r="H8" s="92"/>
      <c r="I8" s="96"/>
      <c r="J8" s="86">
        <f>(F9*J9)+(F14*J14)</f>
        <v>178.33999999999997</v>
      </c>
      <c r="O8" s="105"/>
    </row>
    <row r="9" spans="1:15" s="4" customFormat="1" ht="16.5" customHeight="1">
      <c r="A9" s="33">
        <v>2.1</v>
      </c>
      <c r="B9" s="34" t="s">
        <v>19</v>
      </c>
      <c r="C9" s="35" t="s">
        <v>142</v>
      </c>
      <c r="D9" s="36"/>
      <c r="E9" s="37"/>
      <c r="F9" s="33">
        <v>1</v>
      </c>
      <c r="G9" s="38" t="s">
        <v>18</v>
      </c>
      <c r="H9" s="99"/>
      <c r="I9" s="37" t="s">
        <v>20</v>
      </c>
      <c r="J9" s="35">
        <f>(F10*J10)+(F13*J13)</f>
        <v>176.26999999999998</v>
      </c>
      <c r="O9" s="104"/>
    </row>
    <row r="10" spans="1:15" s="3" customFormat="1" ht="16.5" customHeight="1">
      <c r="A10" s="25" t="s">
        <v>21</v>
      </c>
      <c r="B10" s="26" t="s">
        <v>143</v>
      </c>
      <c r="C10" s="90" t="s">
        <v>144</v>
      </c>
      <c r="D10" s="74" t="s">
        <v>17</v>
      </c>
      <c r="E10" s="23"/>
      <c r="F10" s="21">
        <v>1</v>
      </c>
      <c r="G10" s="55" t="s">
        <v>127</v>
      </c>
      <c r="H10" s="54" t="s">
        <v>145</v>
      </c>
      <c r="I10" s="23"/>
      <c r="J10" s="35">
        <f>SUMPRODUCT(F11:F12,J11:J12)</f>
        <v>169.95</v>
      </c>
      <c r="O10" s="102"/>
    </row>
    <row r="11" spans="1:15" s="2" customFormat="1">
      <c r="A11" s="25" t="s">
        <v>146</v>
      </c>
      <c r="B11" s="26" t="s">
        <v>22</v>
      </c>
      <c r="C11" s="27" t="s">
        <v>147</v>
      </c>
      <c r="D11" s="39"/>
      <c r="E11" s="29"/>
      <c r="F11" s="25">
        <v>1</v>
      </c>
      <c r="G11" s="100" t="s">
        <v>45</v>
      </c>
      <c r="H11" s="31" t="s">
        <v>148</v>
      </c>
      <c r="I11" s="29"/>
      <c r="J11" s="29">
        <v>167</v>
      </c>
      <c r="O11" s="103"/>
    </row>
    <row r="12" spans="1:15" s="2" customFormat="1">
      <c r="A12" s="25" t="s">
        <v>149</v>
      </c>
      <c r="B12" s="26" t="s">
        <v>150</v>
      </c>
      <c r="C12" s="27" t="s">
        <v>151</v>
      </c>
      <c r="D12" s="39"/>
      <c r="E12" s="29"/>
      <c r="F12" s="25">
        <v>1</v>
      </c>
      <c r="G12" s="100" t="s">
        <v>152</v>
      </c>
      <c r="H12" s="31" t="s">
        <v>154</v>
      </c>
      <c r="I12" s="29"/>
      <c r="J12" s="29">
        <v>2.95</v>
      </c>
      <c r="O12" s="103"/>
    </row>
    <row r="13" spans="1:15" s="101" customFormat="1">
      <c r="A13" s="25" t="s">
        <v>23</v>
      </c>
      <c r="B13" s="40" t="s">
        <v>40</v>
      </c>
      <c r="C13" s="32">
        <v>400652</v>
      </c>
      <c r="D13" s="28" t="s">
        <v>95</v>
      </c>
      <c r="E13" s="29"/>
      <c r="F13" s="25">
        <v>1</v>
      </c>
      <c r="G13" s="8" t="s">
        <v>15</v>
      </c>
      <c r="H13" s="94"/>
      <c r="I13" s="94"/>
      <c r="J13" s="29">
        <v>6.32</v>
      </c>
      <c r="O13" s="106"/>
    </row>
    <row r="14" spans="1:15" ht="16.5" customHeight="1">
      <c r="A14" s="25">
        <v>2.2000000000000002</v>
      </c>
      <c r="B14" s="26" t="s">
        <v>25</v>
      </c>
      <c r="C14" s="25" t="s">
        <v>15</v>
      </c>
      <c r="D14" s="41" t="s">
        <v>26</v>
      </c>
      <c r="E14" s="29"/>
      <c r="F14" s="25">
        <v>1</v>
      </c>
      <c r="G14" s="8" t="s">
        <v>15</v>
      </c>
      <c r="H14" s="25"/>
      <c r="I14" s="29"/>
      <c r="J14" s="29">
        <v>2.0699999999999998</v>
      </c>
      <c r="K14" s="5"/>
      <c r="O14" s="107"/>
    </row>
    <row r="15" spans="1:15" customFormat="1" ht="16.5" customHeight="1">
      <c r="A15" s="25"/>
      <c r="B15" s="26"/>
      <c r="C15" s="25"/>
      <c r="D15" s="41"/>
      <c r="E15" s="29"/>
      <c r="F15" s="25"/>
      <c r="G15" s="8"/>
      <c r="H15" s="25"/>
      <c r="I15" s="29"/>
      <c r="K15" s="78"/>
      <c r="L15" s="5"/>
      <c r="O15" s="108"/>
    </row>
    <row r="16" spans="1:15" customFormat="1" ht="16.5" customHeight="1">
      <c r="A16" s="21">
        <v>3</v>
      </c>
      <c r="B16" s="22" t="s">
        <v>56</v>
      </c>
      <c r="C16" s="21" t="s">
        <v>106</v>
      </c>
      <c r="D16" s="72"/>
      <c r="E16" s="23"/>
      <c r="F16" s="21">
        <v>1</v>
      </c>
      <c r="G16" s="24" t="s">
        <v>15</v>
      </c>
      <c r="H16" s="53"/>
      <c r="I16" s="23" t="s">
        <v>58</v>
      </c>
      <c r="J16" s="64">
        <f>SUMPRODUCT(F17:F18,J17:J18)</f>
        <v>2398.0300000000002</v>
      </c>
      <c r="K16" s="78"/>
      <c r="L16" s="5"/>
      <c r="O16" s="108"/>
    </row>
    <row r="17" spans="1:15" customFormat="1" ht="16.5" customHeight="1">
      <c r="A17" s="25">
        <v>3.1</v>
      </c>
      <c r="B17" s="26" t="s">
        <v>55</v>
      </c>
      <c r="C17" s="27" t="s">
        <v>108</v>
      </c>
      <c r="D17" s="73" t="s">
        <v>60</v>
      </c>
      <c r="E17" s="29"/>
      <c r="F17" s="25">
        <v>1</v>
      </c>
      <c r="G17" s="30" t="s">
        <v>16</v>
      </c>
      <c r="H17" s="31" t="s">
        <v>107</v>
      </c>
      <c r="I17" s="29"/>
      <c r="J17" s="29">
        <v>2398</v>
      </c>
      <c r="K17" s="78"/>
      <c r="L17" s="5"/>
      <c r="O17" s="108"/>
    </row>
    <row r="18" spans="1:15" customFormat="1" ht="16.5" customHeight="1">
      <c r="A18" s="25">
        <v>3.2</v>
      </c>
      <c r="B18" s="26" t="s">
        <v>27</v>
      </c>
      <c r="C18" s="32">
        <v>465290</v>
      </c>
      <c r="D18" s="40"/>
      <c r="E18" s="29"/>
      <c r="F18" s="25">
        <v>1</v>
      </c>
      <c r="G18" s="8" t="s">
        <v>18</v>
      </c>
      <c r="H18" s="25"/>
      <c r="I18" s="29"/>
      <c r="J18" s="29">
        <v>0.03</v>
      </c>
      <c r="K18" s="78"/>
      <c r="L18" s="5"/>
      <c r="O18" s="108"/>
    </row>
    <row r="19" spans="1:15" customFormat="1" ht="16.5" customHeight="1">
      <c r="A19" s="25"/>
      <c r="B19" s="26"/>
      <c r="C19" s="25"/>
      <c r="D19" s="41"/>
      <c r="E19" s="29"/>
      <c r="F19" s="25"/>
      <c r="G19" s="8"/>
      <c r="H19" s="25"/>
      <c r="I19" s="29"/>
      <c r="K19" s="78"/>
      <c r="L19" s="5"/>
      <c r="O19" s="108"/>
    </row>
    <row r="20" spans="1:15" s="89" customFormat="1" ht="16.5" customHeight="1">
      <c r="A20" s="33">
        <v>4</v>
      </c>
      <c r="B20" s="34" t="s">
        <v>136</v>
      </c>
      <c r="C20" s="33" t="s">
        <v>141</v>
      </c>
      <c r="D20" s="85"/>
      <c r="E20" s="37"/>
      <c r="F20" s="33">
        <v>1</v>
      </c>
      <c r="G20" s="38" t="s">
        <v>18</v>
      </c>
      <c r="H20" s="33"/>
      <c r="I20" s="37" t="s">
        <v>77</v>
      </c>
      <c r="J20" s="86">
        <f>(F21*J21)+(F24*J24)</f>
        <v>943.23</v>
      </c>
      <c r="K20" s="87"/>
      <c r="L20" s="88"/>
      <c r="O20" s="109"/>
    </row>
    <row r="21" spans="1:15" s="53" customFormat="1" ht="16.5" customHeight="1">
      <c r="A21" s="21">
        <v>4.0999999999999996</v>
      </c>
      <c r="B21" s="22" t="s">
        <v>59</v>
      </c>
      <c r="C21" s="90" t="s">
        <v>115</v>
      </c>
      <c r="D21" s="74" t="s">
        <v>17</v>
      </c>
      <c r="E21" s="23"/>
      <c r="F21" s="21">
        <v>1</v>
      </c>
      <c r="G21" s="55" t="s">
        <v>127</v>
      </c>
      <c r="H21" s="54" t="s">
        <v>117</v>
      </c>
      <c r="I21" s="23"/>
      <c r="J21" s="81">
        <f>SUMPRODUCT(F22:F23,J22:J23)</f>
        <v>922</v>
      </c>
      <c r="K21" s="91"/>
      <c r="L21" s="1"/>
      <c r="O21" s="110"/>
    </row>
    <row r="22" spans="1:15" customFormat="1" ht="16.5" customHeight="1">
      <c r="A22" s="25" t="s">
        <v>137</v>
      </c>
      <c r="B22" s="26" t="s">
        <v>28</v>
      </c>
      <c r="C22" s="27" t="s">
        <v>116</v>
      </c>
      <c r="D22" s="28"/>
      <c r="E22" s="29"/>
      <c r="F22" s="25">
        <v>1</v>
      </c>
      <c r="G22" s="30" t="s">
        <v>16</v>
      </c>
      <c r="H22" s="31" t="s">
        <v>125</v>
      </c>
      <c r="I22" s="29"/>
      <c r="J22" s="29">
        <v>867.91</v>
      </c>
      <c r="K22" s="78"/>
      <c r="L22" s="5"/>
      <c r="O22" s="108"/>
    </row>
    <row r="23" spans="1:15" customFormat="1" ht="16.5" customHeight="1">
      <c r="A23" s="25" t="s">
        <v>138</v>
      </c>
      <c r="B23" s="26" t="s">
        <v>29</v>
      </c>
      <c r="C23" s="27" t="s">
        <v>124</v>
      </c>
      <c r="D23" s="28"/>
      <c r="E23" s="29"/>
      <c r="F23" s="25">
        <v>1</v>
      </c>
      <c r="G23" s="30" t="s">
        <v>16</v>
      </c>
      <c r="H23" s="31" t="s">
        <v>126</v>
      </c>
      <c r="I23" s="29"/>
      <c r="J23" s="29">
        <v>54.09</v>
      </c>
      <c r="K23" s="78"/>
      <c r="L23" s="5"/>
      <c r="O23" s="108"/>
    </row>
    <row r="24" spans="1:15" customFormat="1" ht="16.5" customHeight="1">
      <c r="A24" s="25">
        <v>4.2</v>
      </c>
      <c r="B24" s="26" t="s">
        <v>30</v>
      </c>
      <c r="C24" s="27" t="s">
        <v>139</v>
      </c>
      <c r="D24" s="39" t="s">
        <v>6</v>
      </c>
      <c r="E24" s="29"/>
      <c r="F24" s="25">
        <v>1</v>
      </c>
      <c r="G24" s="30" t="s">
        <v>16</v>
      </c>
      <c r="H24" s="31" t="s">
        <v>140</v>
      </c>
      <c r="I24" s="29"/>
      <c r="J24" s="29">
        <v>21.23</v>
      </c>
      <c r="K24" s="78"/>
      <c r="L24" s="5"/>
      <c r="O24" s="108"/>
    </row>
    <row r="25" spans="1:15" s="2" customFormat="1">
      <c r="A25" s="25"/>
      <c r="B25" s="26"/>
      <c r="C25" s="25"/>
      <c r="D25" s="28"/>
      <c r="E25" s="52"/>
      <c r="F25" s="25"/>
      <c r="G25" s="8"/>
      <c r="H25" s="25"/>
      <c r="I25" s="29"/>
      <c r="J25" s="29"/>
      <c r="K25" s="77"/>
      <c r="O25" s="103"/>
    </row>
    <row r="26" spans="1:15" s="2" customFormat="1">
      <c r="A26" s="42">
        <v>5</v>
      </c>
      <c r="B26" s="43" t="s">
        <v>57</v>
      </c>
      <c r="C26" s="23" t="s">
        <v>15</v>
      </c>
      <c r="D26" s="43"/>
      <c r="E26" s="52"/>
      <c r="F26" s="23">
        <v>1</v>
      </c>
      <c r="G26" s="24" t="s">
        <v>15</v>
      </c>
      <c r="H26" s="44"/>
      <c r="I26" s="29"/>
      <c r="J26" s="69">
        <f>SUMPRODUCT(F27:F31,J27:J31)</f>
        <v>56.78</v>
      </c>
      <c r="K26" s="77"/>
      <c r="O26" s="103"/>
    </row>
    <row r="27" spans="1:15" s="2" customFormat="1" ht="16.5" customHeight="1">
      <c r="A27" s="25">
        <v>5.0999999999999996</v>
      </c>
      <c r="B27" s="26" t="s">
        <v>31</v>
      </c>
      <c r="C27" s="27" t="s">
        <v>61</v>
      </c>
      <c r="D27" s="39" t="s">
        <v>6</v>
      </c>
      <c r="E27" s="52"/>
      <c r="F27" s="25">
        <v>1</v>
      </c>
      <c r="G27" s="30" t="s">
        <v>16</v>
      </c>
      <c r="H27" s="31" t="s">
        <v>32</v>
      </c>
      <c r="I27" s="29" t="s">
        <v>153</v>
      </c>
      <c r="J27" s="9">
        <v>7.79</v>
      </c>
      <c r="K27" s="77"/>
      <c r="O27" s="103"/>
    </row>
    <row r="28" spans="1:15" s="2" customFormat="1">
      <c r="A28" s="25">
        <v>5.2</v>
      </c>
      <c r="B28" s="26" t="s">
        <v>33</v>
      </c>
      <c r="C28" s="27" t="s">
        <v>67</v>
      </c>
      <c r="D28" s="40" t="s">
        <v>20</v>
      </c>
      <c r="E28" s="52"/>
      <c r="F28" s="25">
        <v>1</v>
      </c>
      <c r="G28" s="30" t="s">
        <v>45</v>
      </c>
      <c r="H28" s="31" t="s">
        <v>34</v>
      </c>
      <c r="I28" s="29" t="s">
        <v>79</v>
      </c>
      <c r="J28" s="9">
        <v>1.08</v>
      </c>
      <c r="K28" s="77"/>
      <c r="O28" s="103"/>
    </row>
    <row r="29" spans="1:15" s="2" customFormat="1" ht="16.5" customHeight="1">
      <c r="A29" s="25">
        <v>5.3</v>
      </c>
      <c r="B29" s="40" t="s">
        <v>36</v>
      </c>
      <c r="C29" s="63" t="s">
        <v>87</v>
      </c>
      <c r="D29" s="73" t="s">
        <v>88</v>
      </c>
      <c r="E29" s="52"/>
      <c r="F29" s="25">
        <v>4</v>
      </c>
      <c r="G29" s="30" t="s">
        <v>45</v>
      </c>
      <c r="H29" s="31" t="s">
        <v>37</v>
      </c>
      <c r="I29" s="29" t="s">
        <v>78</v>
      </c>
      <c r="J29" s="9">
        <v>1.7849999999999999</v>
      </c>
      <c r="K29" s="77"/>
      <c r="O29" s="103"/>
    </row>
    <row r="30" spans="1:15" s="2" customFormat="1" ht="16.5" customHeight="1">
      <c r="A30" s="25">
        <v>5.4</v>
      </c>
      <c r="B30" s="40" t="s">
        <v>97</v>
      </c>
      <c r="C30" s="27" t="s">
        <v>98</v>
      </c>
      <c r="D30" s="39" t="s">
        <v>6</v>
      </c>
      <c r="E30" s="29"/>
      <c r="F30" s="25">
        <v>1</v>
      </c>
      <c r="G30" s="30" t="s">
        <v>127</v>
      </c>
      <c r="H30" s="31" t="s">
        <v>99</v>
      </c>
      <c r="I30" s="29" t="s">
        <v>80</v>
      </c>
      <c r="J30" s="29">
        <v>39.61</v>
      </c>
      <c r="K30" s="77"/>
      <c r="O30" s="103"/>
    </row>
    <row r="31" spans="1:15" s="2" customFormat="1" ht="16.5" customHeight="1">
      <c r="A31" s="25">
        <v>5.5</v>
      </c>
      <c r="B31" s="26" t="s">
        <v>90</v>
      </c>
      <c r="C31" s="62" t="s">
        <v>15</v>
      </c>
      <c r="D31" s="41" t="s">
        <v>26</v>
      </c>
      <c r="E31" s="52"/>
      <c r="F31" s="25">
        <v>1</v>
      </c>
      <c r="G31" s="8" t="s">
        <v>15</v>
      </c>
      <c r="H31" s="31"/>
      <c r="I31" s="29"/>
      <c r="J31" s="29">
        <v>1.1599999999999999</v>
      </c>
      <c r="K31" s="77"/>
      <c r="O31" s="103"/>
    </row>
    <row r="32" spans="1:15" s="2" customFormat="1" ht="16.5" customHeight="1">
      <c r="A32" s="25"/>
      <c r="B32" s="40"/>
      <c r="C32" s="59"/>
      <c r="D32" s="41"/>
      <c r="E32" s="52"/>
      <c r="F32" s="25"/>
      <c r="G32" s="8"/>
      <c r="H32" s="31"/>
      <c r="I32" s="51"/>
      <c r="J32" s="29"/>
      <c r="K32" s="77"/>
      <c r="O32" s="103"/>
    </row>
    <row r="33" spans="1:15" s="2" customFormat="1">
      <c r="A33" s="42">
        <v>6</v>
      </c>
      <c r="B33" s="43" t="s">
        <v>57</v>
      </c>
      <c r="C33" s="23" t="s">
        <v>15</v>
      </c>
      <c r="D33" s="43"/>
      <c r="E33" s="52"/>
      <c r="F33" s="23">
        <v>1</v>
      </c>
      <c r="G33" s="24" t="s">
        <v>15</v>
      </c>
      <c r="H33" s="44"/>
      <c r="I33" s="29"/>
      <c r="J33" s="69">
        <f>SUMPRODUCT(F34:F41,J34:J41)</f>
        <v>101.22</v>
      </c>
      <c r="K33" s="77"/>
      <c r="O33" s="103"/>
    </row>
    <row r="34" spans="1:15" s="2" customFormat="1" ht="16.5" customHeight="1">
      <c r="A34" s="25">
        <v>6.1</v>
      </c>
      <c r="B34" s="26" t="s">
        <v>128</v>
      </c>
      <c r="C34" s="32">
        <v>401098</v>
      </c>
      <c r="D34" s="28" t="s">
        <v>96</v>
      </c>
      <c r="E34" s="29"/>
      <c r="F34" s="25">
        <v>2</v>
      </c>
      <c r="G34" s="8" t="s">
        <v>15</v>
      </c>
      <c r="H34" s="27"/>
      <c r="I34" s="29" t="s">
        <v>81</v>
      </c>
      <c r="J34" s="29">
        <v>13.255000000000001</v>
      </c>
      <c r="K34" s="77"/>
      <c r="O34" s="103"/>
    </row>
    <row r="35" spans="1:15" s="2" customFormat="1">
      <c r="A35" s="25">
        <v>6.2</v>
      </c>
      <c r="B35" s="26" t="s">
        <v>68</v>
      </c>
      <c r="C35" s="32" t="s">
        <v>69</v>
      </c>
      <c r="D35" s="41" t="s">
        <v>96</v>
      </c>
      <c r="E35" s="52"/>
      <c r="F35" s="25">
        <v>1</v>
      </c>
      <c r="G35" s="8" t="s">
        <v>15</v>
      </c>
      <c r="H35" s="27" t="s">
        <v>35</v>
      </c>
      <c r="I35" s="29" t="s">
        <v>82</v>
      </c>
      <c r="J35" s="9">
        <v>1.08</v>
      </c>
      <c r="K35" s="77"/>
      <c r="O35" s="103"/>
    </row>
    <row r="36" spans="1:15" s="2" customFormat="1">
      <c r="A36" s="25">
        <v>6.3</v>
      </c>
      <c r="B36" s="26" t="s">
        <v>119</v>
      </c>
      <c r="C36" s="25">
        <v>401199</v>
      </c>
      <c r="D36" s="28" t="s">
        <v>96</v>
      </c>
      <c r="E36" s="52"/>
      <c r="F36" s="25">
        <v>4</v>
      </c>
      <c r="G36" s="8" t="s">
        <v>15</v>
      </c>
      <c r="H36" s="27"/>
      <c r="I36" s="29" t="s">
        <v>83</v>
      </c>
      <c r="J36" s="9">
        <v>7.98</v>
      </c>
      <c r="K36" s="77"/>
      <c r="O36" s="103"/>
    </row>
    <row r="37" spans="1:15" s="2" customFormat="1">
      <c r="A37" s="25">
        <v>6.4</v>
      </c>
      <c r="B37" s="26" t="s">
        <v>118</v>
      </c>
      <c r="C37" s="25">
        <v>400253</v>
      </c>
      <c r="D37" s="28" t="s">
        <v>24</v>
      </c>
      <c r="E37" s="52"/>
      <c r="F37" s="25">
        <v>4</v>
      </c>
      <c r="G37" s="8" t="s">
        <v>15</v>
      </c>
      <c r="H37" s="27"/>
      <c r="I37" s="29" t="s">
        <v>84</v>
      </c>
      <c r="J37" s="9">
        <v>1.77</v>
      </c>
      <c r="K37" s="77"/>
      <c r="O37" s="103"/>
    </row>
    <row r="38" spans="1:15" s="2" customFormat="1">
      <c r="A38" s="45">
        <v>6.5</v>
      </c>
      <c r="B38" s="26" t="s">
        <v>155</v>
      </c>
      <c r="C38" s="25" t="s">
        <v>156</v>
      </c>
      <c r="D38" s="41" t="s">
        <v>20</v>
      </c>
      <c r="E38" s="52"/>
      <c r="F38" s="25">
        <v>4</v>
      </c>
      <c r="G38" s="8" t="s">
        <v>18</v>
      </c>
      <c r="H38" s="27" t="s">
        <v>157</v>
      </c>
      <c r="I38" s="29" t="s">
        <v>85</v>
      </c>
      <c r="J38" s="9">
        <v>1.84</v>
      </c>
      <c r="K38" s="77"/>
      <c r="O38" s="103"/>
    </row>
    <row r="39" spans="1:15" s="2" customFormat="1">
      <c r="A39" s="25">
        <v>6.6</v>
      </c>
      <c r="B39" s="26" t="s">
        <v>111</v>
      </c>
      <c r="C39" s="25">
        <v>480503</v>
      </c>
      <c r="D39" s="41" t="s">
        <v>110</v>
      </c>
      <c r="E39" s="52"/>
      <c r="F39" s="25">
        <v>1</v>
      </c>
      <c r="G39" s="8" t="s">
        <v>18</v>
      </c>
      <c r="H39" s="27"/>
      <c r="I39" s="29" t="s">
        <v>112</v>
      </c>
      <c r="J39" s="9">
        <v>8.6999999999999993</v>
      </c>
      <c r="K39" s="77"/>
      <c r="O39" s="103"/>
    </row>
    <row r="40" spans="1:15" s="2" customFormat="1">
      <c r="A40" s="45">
        <v>6.7</v>
      </c>
      <c r="B40" s="26" t="s">
        <v>113</v>
      </c>
      <c r="C40" s="25">
        <v>481533</v>
      </c>
      <c r="D40" s="41" t="s">
        <v>110</v>
      </c>
      <c r="E40" s="52"/>
      <c r="F40" s="25">
        <v>1</v>
      </c>
      <c r="G40" s="8" t="s">
        <v>18</v>
      </c>
      <c r="H40" s="27"/>
      <c r="I40" s="29" t="s">
        <v>114</v>
      </c>
      <c r="J40" s="9">
        <v>16.32</v>
      </c>
      <c r="K40" s="77"/>
      <c r="O40" s="103"/>
    </row>
    <row r="41" spans="1:15" s="2" customFormat="1">
      <c r="A41" s="45">
        <v>6.8</v>
      </c>
      <c r="B41" s="40" t="s">
        <v>89</v>
      </c>
      <c r="C41" s="62" t="s">
        <v>15</v>
      </c>
      <c r="D41" s="41" t="s">
        <v>26</v>
      </c>
      <c r="E41" s="52"/>
      <c r="F41" s="25">
        <v>1</v>
      </c>
      <c r="G41" s="8" t="s">
        <v>15</v>
      </c>
      <c r="H41" s="25"/>
      <c r="I41" s="29"/>
      <c r="J41" s="29">
        <v>2.25</v>
      </c>
      <c r="K41" s="77"/>
      <c r="O41" s="103"/>
    </row>
    <row r="42" spans="1:15" s="2" customFormat="1" ht="16.5" customHeight="1">
      <c r="A42" s="25"/>
      <c r="B42" s="26"/>
      <c r="C42" s="61"/>
      <c r="D42" s="41"/>
      <c r="E42" s="29"/>
      <c r="F42" s="25"/>
      <c r="G42" s="80"/>
      <c r="H42" s="32"/>
      <c r="I42" s="9"/>
      <c r="J42" s="29"/>
      <c r="O42" s="103"/>
    </row>
    <row r="43" spans="1:15" s="2" customFormat="1">
      <c r="A43" s="42">
        <v>7</v>
      </c>
      <c r="B43" s="43" t="s">
        <v>38</v>
      </c>
      <c r="C43" s="23" t="s">
        <v>109</v>
      </c>
      <c r="D43" s="43"/>
      <c r="E43" s="29"/>
      <c r="F43" s="23">
        <v>1</v>
      </c>
      <c r="G43" s="24" t="s">
        <v>15</v>
      </c>
      <c r="H43" s="44"/>
      <c r="I43" s="44"/>
      <c r="J43" s="69">
        <f>SUMPRODUCT(F44:F51,J44:J51)</f>
        <v>166.72999999999996</v>
      </c>
      <c r="K43" s="77"/>
      <c r="O43" s="103"/>
    </row>
    <row r="44" spans="1:15" s="2" customFormat="1">
      <c r="A44" s="25">
        <v>7.1</v>
      </c>
      <c r="B44" s="26" t="s">
        <v>39</v>
      </c>
      <c r="C44" s="25">
        <v>400457</v>
      </c>
      <c r="D44" s="28" t="s">
        <v>95</v>
      </c>
      <c r="E44" s="60" t="s">
        <v>70</v>
      </c>
      <c r="F44" s="25">
        <v>4</v>
      </c>
      <c r="G44" s="8" t="s">
        <v>15</v>
      </c>
      <c r="H44" s="25"/>
      <c r="I44" s="9"/>
      <c r="J44" s="9">
        <v>3.94</v>
      </c>
      <c r="K44" s="77"/>
      <c r="O44" s="103"/>
    </row>
    <row r="45" spans="1:15" s="2" customFormat="1">
      <c r="A45" s="25">
        <v>7.2</v>
      </c>
      <c r="B45" s="26" t="s">
        <v>40</v>
      </c>
      <c r="C45" s="25">
        <v>400652</v>
      </c>
      <c r="D45" s="28" t="s">
        <v>95</v>
      </c>
      <c r="E45" s="60" t="s">
        <v>71</v>
      </c>
      <c r="F45" s="25">
        <v>4</v>
      </c>
      <c r="G45" s="8" t="s">
        <v>15</v>
      </c>
      <c r="H45" s="25"/>
      <c r="I45" s="9"/>
      <c r="J45" s="9">
        <v>6.22</v>
      </c>
      <c r="K45" s="77"/>
      <c r="O45" s="103"/>
    </row>
    <row r="46" spans="1:15" s="2" customFormat="1">
      <c r="A46" s="25">
        <v>7.3</v>
      </c>
      <c r="B46" s="26" t="s">
        <v>41</v>
      </c>
      <c r="C46" s="25">
        <v>400551</v>
      </c>
      <c r="D46" s="28" t="s">
        <v>95</v>
      </c>
      <c r="E46" s="60" t="s">
        <v>72</v>
      </c>
      <c r="F46" s="25">
        <v>4</v>
      </c>
      <c r="G46" s="8" t="s">
        <v>15</v>
      </c>
      <c r="H46" s="25"/>
      <c r="I46" s="9"/>
      <c r="J46" s="29">
        <v>9.68</v>
      </c>
      <c r="K46" s="77"/>
      <c r="O46" s="103"/>
    </row>
    <row r="47" spans="1:15" s="2" customFormat="1">
      <c r="A47" s="25">
        <v>7.4</v>
      </c>
      <c r="B47" s="26" t="s">
        <v>42</v>
      </c>
      <c r="C47" s="25">
        <v>400608</v>
      </c>
      <c r="D47" s="28" t="s">
        <v>95</v>
      </c>
      <c r="E47" s="60" t="s">
        <v>73</v>
      </c>
      <c r="F47" s="25">
        <v>4</v>
      </c>
      <c r="G47" s="8" t="s">
        <v>15</v>
      </c>
      <c r="H47" s="25"/>
      <c r="I47" s="9"/>
      <c r="J47" s="29">
        <v>16.04</v>
      </c>
      <c r="K47" s="77"/>
      <c r="O47" s="103"/>
    </row>
    <row r="48" spans="1:15" s="2" customFormat="1">
      <c r="A48" s="25">
        <v>7.5</v>
      </c>
      <c r="B48" s="26" t="s">
        <v>134</v>
      </c>
      <c r="C48" s="25">
        <v>440229</v>
      </c>
      <c r="D48" s="41" t="s">
        <v>133</v>
      </c>
      <c r="E48" s="60" t="s">
        <v>74</v>
      </c>
      <c r="F48" s="25">
        <v>4</v>
      </c>
      <c r="G48" s="8" t="s">
        <v>15</v>
      </c>
      <c r="H48" s="25"/>
      <c r="I48" s="9"/>
      <c r="J48" s="29">
        <v>1.83</v>
      </c>
      <c r="K48" s="77"/>
      <c r="O48" s="103"/>
    </row>
    <row r="49" spans="1:15" s="2" customFormat="1">
      <c r="A49" s="25">
        <v>7.6</v>
      </c>
      <c r="B49" s="26" t="s">
        <v>43</v>
      </c>
      <c r="C49" s="27" t="s">
        <v>44</v>
      </c>
      <c r="D49" s="28"/>
      <c r="E49" s="60" t="s">
        <v>75</v>
      </c>
      <c r="F49" s="25">
        <v>4</v>
      </c>
      <c r="G49" s="30" t="s">
        <v>45</v>
      </c>
      <c r="H49" s="31" t="s">
        <v>46</v>
      </c>
      <c r="I49" s="9"/>
      <c r="J49" s="29">
        <v>0.73250000000000004</v>
      </c>
      <c r="K49" s="77"/>
      <c r="O49" s="103"/>
    </row>
    <row r="50" spans="1:15" s="2" customFormat="1" ht="16.5" customHeight="1">
      <c r="A50" s="25">
        <v>7.8</v>
      </c>
      <c r="B50" s="26" t="s">
        <v>47</v>
      </c>
      <c r="C50" s="27" t="s">
        <v>48</v>
      </c>
      <c r="D50" s="28"/>
      <c r="E50" s="60" t="s">
        <v>76</v>
      </c>
      <c r="F50" s="25">
        <v>4</v>
      </c>
      <c r="G50" s="30" t="s">
        <v>127</v>
      </c>
      <c r="H50" s="31" t="s">
        <v>49</v>
      </c>
      <c r="I50" s="9"/>
      <c r="J50" s="29">
        <v>1.7925</v>
      </c>
      <c r="K50" s="77"/>
      <c r="O50" s="103"/>
    </row>
    <row r="51" spans="1:15" s="2" customFormat="1" ht="16.5" customHeight="1">
      <c r="A51" s="25">
        <v>7.9</v>
      </c>
      <c r="B51" s="26" t="s">
        <v>50</v>
      </c>
      <c r="C51" s="61" t="s">
        <v>51</v>
      </c>
      <c r="D51" s="41"/>
      <c r="E51" s="29"/>
      <c r="F51" s="25">
        <v>1</v>
      </c>
      <c r="G51" s="8" t="s">
        <v>18</v>
      </c>
      <c r="H51" s="25"/>
      <c r="I51" s="9"/>
      <c r="J51" s="29">
        <v>5.79</v>
      </c>
      <c r="K51" s="77"/>
      <c r="O51" s="103"/>
    </row>
    <row r="52" spans="1:15" ht="16.5" customHeight="1">
      <c r="A52" s="25"/>
      <c r="B52" s="26"/>
      <c r="C52" s="46"/>
      <c r="D52" s="41"/>
      <c r="E52" s="29"/>
      <c r="F52" s="25"/>
      <c r="H52" s="32"/>
      <c r="O52" s="107"/>
    </row>
    <row r="53" spans="1:15" ht="16.5" customHeight="1">
      <c r="A53" s="25">
        <v>8</v>
      </c>
      <c r="B53" s="28" t="s">
        <v>120</v>
      </c>
      <c r="C53" s="32">
        <v>472705</v>
      </c>
      <c r="D53" s="28"/>
      <c r="E53" s="29"/>
      <c r="F53" s="29">
        <v>1</v>
      </c>
      <c r="G53" s="8" t="s">
        <v>18</v>
      </c>
      <c r="H53" s="47"/>
      <c r="J53" s="70">
        <v>8.07</v>
      </c>
      <c r="O53" s="107"/>
    </row>
    <row r="54" spans="1:15" ht="16.5" customHeight="1">
      <c r="A54" s="25"/>
      <c r="B54" s="28"/>
      <c r="C54" s="32"/>
      <c r="D54" s="28"/>
      <c r="E54" s="29"/>
      <c r="F54" s="29"/>
      <c r="H54" s="47"/>
      <c r="J54" s="9"/>
      <c r="O54" s="107"/>
    </row>
    <row r="55" spans="1:15" ht="16.5" customHeight="1">
      <c r="A55" s="25">
        <v>9</v>
      </c>
      <c r="B55" s="26" t="s">
        <v>121</v>
      </c>
      <c r="C55" s="32">
        <v>420228</v>
      </c>
      <c r="D55" s="28"/>
      <c r="E55" s="29"/>
      <c r="F55" s="29">
        <v>1</v>
      </c>
      <c r="G55" s="8" t="s">
        <v>18</v>
      </c>
      <c r="H55" s="47"/>
      <c r="J55" s="70">
        <v>220</v>
      </c>
      <c r="O55" s="107"/>
    </row>
    <row r="56" spans="1:15" ht="16.5" customHeight="1">
      <c r="A56" s="25"/>
      <c r="B56" s="26"/>
      <c r="C56" s="32"/>
      <c r="D56" s="28"/>
      <c r="E56" s="29"/>
      <c r="F56" s="25"/>
      <c r="H56" s="32"/>
      <c r="O56" s="107"/>
    </row>
    <row r="57" spans="1:15" ht="16.5" customHeight="1">
      <c r="A57" s="21">
        <v>10</v>
      </c>
      <c r="B57" s="22" t="s">
        <v>130</v>
      </c>
      <c r="C57" s="71">
        <v>701665</v>
      </c>
      <c r="D57" s="43"/>
      <c r="E57" s="23"/>
      <c r="F57" s="21">
        <v>1</v>
      </c>
      <c r="G57" s="24" t="s">
        <v>52</v>
      </c>
      <c r="H57" s="71"/>
      <c r="I57" s="82"/>
      <c r="J57" s="69">
        <f>SUMPRODUCT(F58:F59,J58:J59)</f>
        <v>351.46</v>
      </c>
      <c r="K57" s="5"/>
      <c r="O57" s="107"/>
    </row>
    <row r="58" spans="1:15" ht="16.5" customHeight="1">
      <c r="A58" s="25">
        <v>10.1</v>
      </c>
      <c r="B58" s="28" t="s">
        <v>131</v>
      </c>
      <c r="C58" s="32">
        <v>472712</v>
      </c>
      <c r="D58" s="28"/>
      <c r="E58" s="29"/>
      <c r="F58" s="29">
        <v>1</v>
      </c>
      <c r="G58" s="8" t="s">
        <v>52</v>
      </c>
      <c r="H58" s="83"/>
      <c r="I58" s="84"/>
      <c r="J58" s="47">
        <v>351</v>
      </c>
      <c r="K58" s="5"/>
      <c r="O58" s="107"/>
    </row>
    <row r="59" spans="1:15" ht="16.5" customHeight="1">
      <c r="A59" s="25">
        <v>10.199999999999999</v>
      </c>
      <c r="B59" s="28" t="s">
        <v>132</v>
      </c>
      <c r="C59" s="32">
        <v>472716</v>
      </c>
      <c r="D59" s="40"/>
      <c r="E59" s="29"/>
      <c r="F59" s="29">
        <v>1</v>
      </c>
      <c r="G59" s="29" t="s">
        <v>52</v>
      </c>
      <c r="H59" s="8"/>
      <c r="I59" s="83"/>
      <c r="J59" s="9">
        <v>0.46</v>
      </c>
      <c r="K59" s="5"/>
      <c r="O59" s="107"/>
    </row>
    <row r="60" spans="1:15" ht="16.5" customHeight="1">
      <c r="A60" s="46"/>
      <c r="B60" s="28"/>
      <c r="C60" s="46"/>
      <c r="D60" s="28"/>
      <c r="E60" s="29"/>
      <c r="F60" s="29"/>
      <c r="O60" s="107"/>
    </row>
    <row r="61" spans="1:15" ht="16.5" customHeight="1">
      <c r="A61" s="46">
        <v>11</v>
      </c>
      <c r="B61" s="28" t="s">
        <v>135</v>
      </c>
      <c r="C61" s="46" t="s">
        <v>15</v>
      </c>
      <c r="D61" s="28"/>
      <c r="E61" s="29"/>
      <c r="F61" s="29">
        <v>2</v>
      </c>
      <c r="G61" s="8" t="s">
        <v>15</v>
      </c>
      <c r="J61" s="70">
        <v>0.12</v>
      </c>
      <c r="O61" s="107"/>
    </row>
    <row r="62" spans="1:15" ht="16.5" customHeight="1">
      <c r="A62" s="46"/>
      <c r="B62" s="28"/>
      <c r="C62" s="46"/>
      <c r="D62" s="28"/>
      <c r="E62" s="29"/>
      <c r="F62" s="29"/>
      <c r="O62" s="107"/>
    </row>
    <row r="63" spans="1:15">
      <c r="A63" s="46">
        <v>12</v>
      </c>
      <c r="B63" s="28" t="s">
        <v>100</v>
      </c>
      <c r="C63" s="46" t="s">
        <v>101</v>
      </c>
      <c r="D63" s="28"/>
      <c r="E63" s="29"/>
      <c r="F63" s="75">
        <v>0.33333333333333331</v>
      </c>
      <c r="G63" s="8" t="s">
        <v>18</v>
      </c>
      <c r="J63" s="76">
        <v>466</v>
      </c>
      <c r="O63" s="107"/>
    </row>
    <row r="64" spans="1:15" ht="16.5" customHeight="1">
      <c r="A64" s="46"/>
      <c r="B64" s="28"/>
      <c r="C64" s="25"/>
      <c r="D64" s="28"/>
      <c r="E64" s="29"/>
      <c r="F64" s="29"/>
      <c r="J64" s="9"/>
      <c r="O64" s="107"/>
    </row>
    <row r="65" spans="1:15" ht="16.5" customHeight="1">
      <c r="A65" s="46">
        <v>13</v>
      </c>
      <c r="B65" s="28" t="s">
        <v>53</v>
      </c>
      <c r="C65" s="46" t="s">
        <v>15</v>
      </c>
      <c r="D65" s="28"/>
      <c r="E65" s="29"/>
      <c r="F65" s="48" t="s">
        <v>54</v>
      </c>
      <c r="G65" s="8" t="s">
        <v>15</v>
      </c>
      <c r="J65" s="76">
        <v>4.5</v>
      </c>
      <c r="O65" s="107"/>
    </row>
    <row r="66" spans="1:15" ht="16.5" customHeight="1">
      <c r="J66" s="9"/>
      <c r="O66" s="107"/>
    </row>
    <row r="67" spans="1:15" ht="16.5" customHeight="1">
      <c r="J67" s="9"/>
      <c r="O67" s="107"/>
    </row>
    <row r="68" spans="1:15">
      <c r="A68" s="56" t="s">
        <v>62</v>
      </c>
      <c r="I68" s="65" t="s">
        <v>92</v>
      </c>
      <c r="J68" s="9">
        <f>SUM(F4*J4)+(F8*J8)+(F16*J16)+(F20*J20)+(F26*J26)+(F33*J33)+(F43*J43)+(F53*J53)+(F55*J55)+(F57*J57)+(F61*J61)</f>
        <v>5722.4899999999989</v>
      </c>
      <c r="O68" s="107"/>
    </row>
    <row r="69" spans="1:15">
      <c r="A69" s="56" t="s">
        <v>63</v>
      </c>
      <c r="B69" s="5" t="s">
        <v>64</v>
      </c>
      <c r="H69" s="66"/>
      <c r="I69" s="67" t="s">
        <v>93</v>
      </c>
      <c r="J69" s="68">
        <f>SUM(J68)+(F63*(J63+J65))</f>
        <v>5879.3233333333319</v>
      </c>
      <c r="O69" s="107"/>
    </row>
    <row r="70" spans="1:15">
      <c r="A70" s="57" t="s">
        <v>65</v>
      </c>
      <c r="B70" s="58" t="s">
        <v>66</v>
      </c>
      <c r="I70" s="65" t="s">
        <v>94</v>
      </c>
      <c r="J70" s="9">
        <f>SUM(J69/F63)</f>
        <v>17637.969999999998</v>
      </c>
      <c r="O70" s="107"/>
    </row>
  </sheetData>
  <pageMargins left="0.69930555555555551" right="0.69930555555555551" top="0.75" bottom="0.75" header="0.3" footer="0.3"/>
  <pageSetup paperSize="9" scale="55" orientation="portrait" r:id="rId1"/>
  <headerFooter alignWithMargins="0"/>
  <ignoredErrors>
    <ignoredError sqref="C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2012-08-29T13:18:27Z</cp:lastPrinted>
  <dcterms:created xsi:type="dcterms:W3CDTF">2012-04-17T15:07:43Z</dcterms:created>
  <dcterms:modified xsi:type="dcterms:W3CDTF">2026-08-24T09:58:08Z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