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4D52733-B3FA-4706-A9ED-EED273D8860C}" xr6:coauthVersionLast="47" xr6:coauthVersionMax="47" xr10:uidLastSave="{00000000-0000-0000-0000-000000000000}"/>
  <bookViews>
    <workbookView xWindow="1560" yWindow="1560" windowWidth="21600" windowHeight="11385" xr2:uid="{262F363B-DA76-48A4-8AA8-18FFCAE9CF34}"/>
  </bookViews>
  <sheets>
    <sheet name="Sheet1" sheetId="1" r:id="rId1"/>
  </sheets>
  <definedNames>
    <definedName name="_xlnm.Print_Area" localSheetId="0">Sheet1!$A$1:$H$52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15" i="1"/>
  <c r="J19" i="1"/>
  <c r="J23" i="1"/>
  <c r="J23" i="1" a="1"/>
  <c r="J24" i="1"/>
  <c r="J35" i="1"/>
  <c r="J48" i="1"/>
  <c r="J55" i="1"/>
  <c r="J56" i="1"/>
  <c r="J57" i="1"/>
</calcChain>
</file>

<file path=xl/sharedStrings.xml><?xml version="1.0" encoding="utf-8"?>
<sst xmlns="http://schemas.openxmlformats.org/spreadsheetml/2006/main" count="189" uniqueCount="131">
  <si>
    <t>PRODUCT DESCRIPTION</t>
  </si>
  <si>
    <t>PRODUCT</t>
  </si>
  <si>
    <t>FINISH</t>
  </si>
  <si>
    <t>DATE</t>
  </si>
  <si>
    <t>REV</t>
  </si>
  <si>
    <t>F7  REFERENCE</t>
  </si>
  <si>
    <t>00</t>
  </si>
  <si>
    <t>DVD101S</t>
  </si>
  <si>
    <t>ITEM</t>
  </si>
  <si>
    <t>DESCRIPTION</t>
  </si>
  <si>
    <t>PART No.</t>
  </si>
  <si>
    <t>BAG LETTER</t>
  </si>
  <si>
    <t>QTY</t>
  </si>
  <si>
    <t>F7 PART No.</t>
  </si>
  <si>
    <t>ITEM LETTER</t>
  </si>
  <si>
    <t>N/A</t>
  </si>
  <si>
    <t>A01</t>
  </si>
  <si>
    <t>D101003</t>
  </si>
  <si>
    <t>BLACK</t>
  </si>
  <si>
    <t>D101001XC</t>
  </si>
  <si>
    <t>TEXTURED BLACK</t>
  </si>
  <si>
    <t>D101009</t>
  </si>
  <si>
    <t>GLASS SHELF AND LABEL ASSY</t>
  </si>
  <si>
    <t>GLASS  SHELF</t>
  </si>
  <si>
    <t>E85G-6-01</t>
  </si>
  <si>
    <t>TEMPERED SAFETY GLASS STICKER(WHITE TEXT)</t>
  </si>
  <si>
    <t>D101002</t>
  </si>
  <si>
    <t>BAGGED ITEMS</t>
  </si>
  <si>
    <t>5.1.1</t>
  </si>
  <si>
    <t>D101006</t>
  </si>
  <si>
    <t>5.1.2</t>
  </si>
  <si>
    <t>3A01M5/6/L/0</t>
  </si>
  <si>
    <t>D101007</t>
  </si>
  <si>
    <t>A101010</t>
  </si>
  <si>
    <t>DV-PD001</t>
  </si>
  <si>
    <t>D101004</t>
  </si>
  <si>
    <t>D101005</t>
  </si>
  <si>
    <t>3A02M5/12/L/0</t>
  </si>
  <si>
    <t>TRANSPARENT</t>
  </si>
  <si>
    <t>WALL FIXINGS KIT (SINGLE POCKET BAG)</t>
  </si>
  <si>
    <t>3A05ST6.3/50/L/1</t>
  </si>
  <si>
    <t>FLANGED 8x40LG GREY WALL PLUG</t>
  </si>
  <si>
    <t>3DM6/8/40H</t>
  </si>
  <si>
    <t>--</t>
  </si>
  <si>
    <t>CLEAR CELLOPHANE TAPE (BOX TABS)</t>
  </si>
  <si>
    <t>1/5</t>
  </si>
  <si>
    <t>CLEAR CELLOPHANE TAPE (OUTER CARTON)</t>
  </si>
  <si>
    <t>AS REQUIRED</t>
  </si>
  <si>
    <t>CM TRIM</t>
  </si>
  <si>
    <t>CLAMP PLATE</t>
  </si>
  <si>
    <t>SHELF SUPPORT</t>
  </si>
  <si>
    <t>6653-3</t>
  </si>
  <si>
    <t>6653-1</t>
  </si>
  <si>
    <t>6653-9</t>
  </si>
  <si>
    <t>6653-8</t>
  </si>
  <si>
    <t>6653-2</t>
  </si>
  <si>
    <t>6653-6</t>
  </si>
  <si>
    <t>6653-7</t>
  </si>
  <si>
    <t>6653-4</t>
  </si>
  <si>
    <t>6653-5</t>
  </si>
  <si>
    <t>SUPPORT PAD</t>
  </si>
  <si>
    <t>6653-10</t>
  </si>
  <si>
    <t>6635-11</t>
  </si>
  <si>
    <t>SELF ADHESIVE RUBBER PAD</t>
  </si>
  <si>
    <t>M5x12LG POZI PAN HEAD SCREW</t>
  </si>
  <si>
    <t>M5x6LG POZI PAN HEAD SCREW</t>
  </si>
  <si>
    <t>SHELF CONNECTOR BRKT</t>
  </si>
  <si>
    <t>PRESSURE PAD</t>
  </si>
  <si>
    <t>PRESSURE PLATE</t>
  </si>
  <si>
    <t>WALL MOUNT EXTRUSION</t>
  </si>
  <si>
    <t>EXTRUSION CAP</t>
  </si>
  <si>
    <t>WALL MOUNT ASSY</t>
  </si>
  <si>
    <t>1.1.1</t>
  </si>
  <si>
    <t>1.1.2</t>
  </si>
  <si>
    <t>6653-A</t>
  </si>
  <si>
    <t>6653-B</t>
  </si>
  <si>
    <t>WALL MOUNT WITH LABEL</t>
  </si>
  <si>
    <t>1.1.1.1</t>
  </si>
  <si>
    <t>1.1.1.2</t>
  </si>
  <si>
    <t>1.1.1.3</t>
  </si>
  <si>
    <t>SHELF CONNECTOR BRKT ASSY</t>
  </si>
  <si>
    <t>6653-C</t>
  </si>
  <si>
    <t>BAGGED WALL MOUNT</t>
  </si>
  <si>
    <t>BAGGED CAPS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</si>
  <si>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</si>
  <si>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</si>
  <si>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</si>
  <si>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</si>
  <si>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</si>
  <si>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</si>
  <si>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</si>
  <si>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</si>
  <si>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</si>
  <si>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</si>
  <si>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SINGLE SHELF ASSY (AS100-v3)</t>
  </si>
  <si>
    <t>AS100-v3 FITTINGS SET</t>
  </si>
  <si>
    <t>AS100-v3 INSTRUCTION LEAFLET</t>
  </si>
  <si>
    <t>K</t>
  </si>
  <si>
    <t>S</t>
  </si>
  <si>
    <t>AVMS10B</t>
  </si>
  <si>
    <t>400428</t>
  </si>
  <si>
    <t>AVMS10B 4C BOX</t>
  </si>
  <si>
    <t>TRACK LABEL (ADHERE TO REAR OF 6653-3)</t>
  </si>
  <si>
    <t>BLACK SCREEN PRINT</t>
  </si>
  <si>
    <t>GLOSS BLACK</t>
  </si>
  <si>
    <t>L</t>
  </si>
  <si>
    <t xml:space="preserve">Black </t>
  </si>
  <si>
    <t>Purple</t>
  </si>
  <si>
    <t>F7 Coding</t>
  </si>
  <si>
    <t>AVF Coding</t>
  </si>
  <si>
    <t>Key:-</t>
  </si>
  <si>
    <t>M4x6LG POZI  PAN HEAD SCREW</t>
  </si>
  <si>
    <t>W1</t>
  </si>
  <si>
    <t>W2</t>
  </si>
  <si>
    <t>SEALED PLAIN PP+PE BAG</t>
  </si>
  <si>
    <t>PLAIN POLYETHENE BUBBLE WRAP BAG</t>
  </si>
  <si>
    <t>CLOSED PLAIN POLYETHENE ZIP TIE BAG</t>
  </si>
  <si>
    <t>OUTER CARTON ASSY (TR)</t>
  </si>
  <si>
    <t>OUTER CARTON (TR)</t>
  </si>
  <si>
    <t>AVMS10B BARCODE LABEL</t>
  </si>
  <si>
    <t>ITEM WEIGHT (g)</t>
  </si>
  <si>
    <t>GIFT BOXED WEIGHT (g)</t>
  </si>
  <si>
    <t>BOM TOTAL WEIGHT (g)</t>
  </si>
  <si>
    <t>GROSS WEIGHT (g)</t>
  </si>
  <si>
    <t>A02</t>
  </si>
  <si>
    <t>SPECIAL 6x50mmLG TYPE AB POZI PAN HEAD SCREW</t>
  </si>
  <si>
    <t>01</t>
  </si>
  <si>
    <t>(701517)</t>
  </si>
  <si>
    <t>(472346)</t>
  </si>
  <si>
    <t>06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</si>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</sst>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2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6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NumberFormat="1" applyFont="1"/>
    <xf numFmtId="0" fontId="1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left" vertical="center" shrinkToFit="1"/>
    </xf>
    <xf numFmtId="0" fontId="1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/>
    <xf numFmtId="0" fontId="9" fillId="0" borderId="0" xfId="0" applyFont="1" applyAlignment="1">
      <alignment horizontal="left" vertical="center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2" fontId="26" fillId="0" borderId="4" xfId="0" applyNumberFormat="1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shrinkToFit="1"/>
    </xf>
  </cellXfs>
  <cellStyles count="2">
    <cellStyle name="Normal" xfId="0" builtinId="0"/>
    <cellStyle name="Normal 2" xfId="1" xr:uid="{3B269DE8-C8DC-4B65-8FD1-467642FBD7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4765-C8DA-4B43-A591-5074D06C37D5}">
  <sheetPr>
    <pageSetUpPr fitToPage="1"/>
  </sheetPr>
  <dimension ref="A1:N57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6" customWidth="1"/>
    <col min="2" max="2" width="63.7109375" style="7" customWidth="1"/>
    <col min="3" max="3" width="13.7109375" style="7" customWidth="1"/>
    <col min="4" max="4" width="20.5703125" style="8" customWidth="1"/>
    <col min="5" max="5" width="8.5703125" style="8" customWidth="1"/>
    <col min="6" max="6" width="12.42578125" style="7" customWidth="1"/>
    <col min="7" max="7" width="9.140625" style="9" customWidth="1"/>
    <col min="8" max="8" width="25.7109375" style="10" customWidth="1"/>
    <col min="9" max="9" width="9.7109375" style="11" customWidth="1"/>
    <col min="10" max="10" width="15.5703125" style="7" customWidth="1"/>
    <col min="11" max="16384" width="9.140625" style="7"/>
  </cols>
  <sheetData>
    <row r="1" spans="1:14">
      <c r="A1" s="12"/>
      <c r="B1" s="13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H1" s="15" t="s">
        <v>5</v>
      </c>
      <c r="J1" s="11"/>
    </row>
    <row r="2" spans="1:14" s="1" customFormat="1" ht="33" customHeight="1" thickBot="1">
      <c r="A2" s="16"/>
      <c r="B2" s="17" t="s">
        <v>94</v>
      </c>
      <c r="C2" s="18" t="s">
        <v>99</v>
      </c>
      <c r="D2" s="18" t="s">
        <v>18</v>
      </c>
      <c r="E2" s="18"/>
      <c r="F2" s="19">
        <v>45747</v>
      </c>
      <c r="G2" s="20" t="s">
        <v>129</v>
      </c>
      <c r="H2" s="21" t="s">
        <v>7</v>
      </c>
      <c r="I2" s="63"/>
      <c r="J2" s="63"/>
    </row>
    <row r="3" spans="1:14" s="2" customFormat="1" ht="33">
      <c r="A3" s="12" t="s">
        <v>8</v>
      </c>
      <c r="B3" s="13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2" t="s">
        <v>4</v>
      </c>
      <c r="H3" s="22" t="s">
        <v>13</v>
      </c>
      <c r="I3" s="64" t="s">
        <v>14</v>
      </c>
      <c r="J3" s="64" t="s">
        <v>120</v>
      </c>
    </row>
    <row r="4" spans="1:14" s="92" customFormat="1">
      <c r="A4" s="86">
        <v>1</v>
      </c>
      <c r="B4" s="87" t="s">
        <v>82</v>
      </c>
      <c r="C4" s="86" t="s">
        <v>15</v>
      </c>
      <c r="D4" s="88"/>
      <c r="E4" s="89"/>
      <c r="F4" s="86">
        <v>1</v>
      </c>
      <c r="G4" s="90" t="s">
        <v>15</v>
      </c>
      <c r="H4" s="91"/>
      <c r="I4" s="89"/>
      <c r="J4" s="104">
        <f>(F5*J5)+(F11*J11)</f>
        <v>156.35</v>
      </c>
      <c r="N4" s="93"/>
    </row>
    <row r="5" spans="1:14" s="5" customFormat="1">
      <c r="A5" s="45">
        <v>1.1000000000000001</v>
      </c>
      <c r="B5" s="46" t="s">
        <v>76</v>
      </c>
      <c r="C5" s="45" t="s">
        <v>15</v>
      </c>
      <c r="D5" s="82"/>
      <c r="E5" s="42"/>
      <c r="F5" s="45">
        <v>1</v>
      </c>
      <c r="G5" s="43" t="s">
        <v>15</v>
      </c>
      <c r="H5" s="41"/>
      <c r="I5" s="42"/>
      <c r="J5" s="41">
        <f>(F6*J6)+(F10*J10)</f>
        <v>153.84</v>
      </c>
      <c r="N5" s="69"/>
    </row>
    <row r="6" spans="1:14" s="3" customFormat="1">
      <c r="A6" s="23" t="s">
        <v>72</v>
      </c>
      <c r="B6" s="24" t="s">
        <v>71</v>
      </c>
      <c r="C6" s="23" t="s">
        <v>74</v>
      </c>
      <c r="D6" s="25"/>
      <c r="E6" s="26"/>
      <c r="F6" s="23">
        <v>1</v>
      </c>
      <c r="G6" s="27" t="s">
        <v>6</v>
      </c>
      <c r="H6" s="28"/>
      <c r="I6" s="26" t="s">
        <v>84</v>
      </c>
      <c r="J6" s="28">
        <f>SUMPRODUCT(F7:F9,J7:J9)</f>
        <v>153.79</v>
      </c>
      <c r="N6" s="65"/>
    </row>
    <row r="7" spans="1:14" s="2" customFormat="1" ht="16.5" customHeight="1">
      <c r="A7" s="29" t="s">
        <v>77</v>
      </c>
      <c r="B7" s="30" t="s">
        <v>69</v>
      </c>
      <c r="C7" s="31" t="s">
        <v>51</v>
      </c>
      <c r="D7" s="95" t="s">
        <v>85</v>
      </c>
      <c r="E7" s="32"/>
      <c r="F7" s="29">
        <v>1</v>
      </c>
      <c r="G7" s="33" t="s">
        <v>16</v>
      </c>
      <c r="H7" s="73" t="s">
        <v>17</v>
      </c>
      <c r="I7" s="32"/>
      <c r="J7" s="32">
        <v>120.63</v>
      </c>
      <c r="N7" s="66"/>
    </row>
    <row r="8" spans="1:14" s="2" customFormat="1">
      <c r="A8" s="29" t="s">
        <v>78</v>
      </c>
      <c r="B8" s="30" t="s">
        <v>48</v>
      </c>
      <c r="C8" s="31" t="s">
        <v>52</v>
      </c>
      <c r="D8" s="95" t="s">
        <v>104</v>
      </c>
      <c r="E8" s="32"/>
      <c r="F8" s="29">
        <v>2</v>
      </c>
      <c r="G8" s="33" t="s">
        <v>16</v>
      </c>
      <c r="H8" s="33" t="s">
        <v>19</v>
      </c>
      <c r="I8" s="67"/>
      <c r="J8" s="32">
        <v>15.35</v>
      </c>
      <c r="N8" s="66"/>
    </row>
    <row r="9" spans="1:14" s="4" customFormat="1">
      <c r="A9" s="37" t="s">
        <v>79</v>
      </c>
      <c r="B9" s="38" t="s">
        <v>111</v>
      </c>
      <c r="C9" s="36"/>
      <c r="D9" s="77" t="s">
        <v>130</v>
      </c>
      <c r="E9" s="39"/>
      <c r="F9" s="37">
        <v>2</v>
      </c>
      <c r="G9" s="40" t="s">
        <v>15</v>
      </c>
      <c r="H9" s="36"/>
      <c r="I9" s="67"/>
      <c r="J9" s="4">
        <v>1.23</v>
      </c>
      <c r="N9" s="68"/>
    </row>
    <row r="10" spans="1:14" s="2" customFormat="1">
      <c r="A10" s="29" t="s">
        <v>73</v>
      </c>
      <c r="B10" s="30" t="s">
        <v>102</v>
      </c>
      <c r="C10" s="34">
        <v>464631</v>
      </c>
      <c r="D10" s="77"/>
      <c r="E10" s="32"/>
      <c r="F10" s="29">
        <v>1</v>
      </c>
      <c r="G10" s="9" t="s">
        <v>15</v>
      </c>
      <c r="H10" s="36"/>
      <c r="I10" s="39"/>
      <c r="J10" s="2">
        <v>0.05</v>
      </c>
      <c r="N10" s="66"/>
    </row>
    <row r="11" spans="1:14" s="5" customFormat="1">
      <c r="A11" s="29">
        <v>1.2</v>
      </c>
      <c r="B11" s="30" t="s">
        <v>115</v>
      </c>
      <c r="C11" s="34" t="s">
        <v>15</v>
      </c>
      <c r="D11" s="79" t="s">
        <v>38</v>
      </c>
      <c r="E11" s="32"/>
      <c r="F11" s="29">
        <v>1</v>
      </c>
      <c r="G11" s="9" t="s">
        <v>15</v>
      </c>
      <c r="H11" s="36"/>
      <c r="I11" s="67"/>
      <c r="J11" s="2">
        <v>2.5099999999999998</v>
      </c>
      <c r="N11" s="69"/>
    </row>
    <row r="12" spans="1:14" s="5" customFormat="1">
      <c r="A12" s="45"/>
      <c r="B12" s="46"/>
      <c r="C12" s="41"/>
      <c r="D12" s="78"/>
      <c r="E12" s="42"/>
      <c r="F12" s="45"/>
      <c r="G12" s="43"/>
      <c r="H12" s="44"/>
      <c r="I12" s="70"/>
      <c r="N12" s="69"/>
    </row>
    <row r="13" spans="1:14" ht="16.5" customHeight="1">
      <c r="A13" s="29">
        <v>2</v>
      </c>
      <c r="B13" s="30" t="s">
        <v>50</v>
      </c>
      <c r="C13" s="31" t="s">
        <v>53</v>
      </c>
      <c r="D13" s="111" t="s">
        <v>84</v>
      </c>
      <c r="E13" s="32"/>
      <c r="F13" s="29">
        <v>1</v>
      </c>
      <c r="G13" s="33" t="s">
        <v>16</v>
      </c>
      <c r="H13" s="76" t="s">
        <v>21</v>
      </c>
      <c r="I13" s="39" t="s">
        <v>85</v>
      </c>
      <c r="J13" s="105">
        <v>231</v>
      </c>
      <c r="N13" s="71"/>
    </row>
    <row r="14" spans="1:14" customFormat="1" ht="16.5" customHeight="1">
      <c r="A14" s="29"/>
      <c r="B14" s="30"/>
      <c r="C14" s="34"/>
      <c r="D14" s="79"/>
      <c r="E14" s="32"/>
      <c r="F14" s="29"/>
      <c r="G14" s="9"/>
      <c r="H14" s="34"/>
      <c r="I14" s="32"/>
      <c r="N14" s="71"/>
    </row>
    <row r="15" spans="1:14" s="5" customFormat="1" ht="16.5" customHeight="1">
      <c r="A15" s="23">
        <v>3</v>
      </c>
      <c r="B15" s="24" t="s">
        <v>22</v>
      </c>
      <c r="C15" s="28" t="s">
        <v>81</v>
      </c>
      <c r="D15" s="77"/>
      <c r="E15" s="32"/>
      <c r="F15" s="5">
        <v>1</v>
      </c>
      <c r="G15" s="27" t="s">
        <v>6</v>
      </c>
      <c r="I15" s="42"/>
      <c r="J15" s="106">
        <f>SUMPRODUCT(F16:F17,J16:J17)</f>
        <v>1056.03</v>
      </c>
      <c r="N15" s="69"/>
    </row>
    <row r="16" spans="1:14" s="2" customFormat="1" ht="16.5" customHeight="1">
      <c r="A16" s="29">
        <v>3.1</v>
      </c>
      <c r="B16" s="30" t="s">
        <v>23</v>
      </c>
      <c r="C16" s="31" t="s">
        <v>54</v>
      </c>
      <c r="D16" s="112" t="s">
        <v>103</v>
      </c>
      <c r="E16" s="32"/>
      <c r="F16" s="29">
        <v>1</v>
      </c>
      <c r="G16" s="33" t="s">
        <v>16</v>
      </c>
      <c r="H16" s="73" t="s">
        <v>24</v>
      </c>
      <c r="I16" s="32" t="s">
        <v>86</v>
      </c>
      <c r="J16" s="11">
        <v>1056</v>
      </c>
      <c r="L16" s="66"/>
      <c r="N16" s="66"/>
    </row>
    <row r="17" spans="1:14" s="2" customFormat="1" ht="16.5" customHeight="1">
      <c r="A17" s="29">
        <v>3.2</v>
      </c>
      <c r="B17" s="30" t="s">
        <v>25</v>
      </c>
      <c r="C17" s="34">
        <v>465290</v>
      </c>
      <c r="D17" s="77"/>
      <c r="E17" s="32"/>
      <c r="F17" s="29">
        <v>1</v>
      </c>
      <c r="G17" s="9" t="s">
        <v>6</v>
      </c>
      <c r="H17" s="34"/>
      <c r="I17" s="32"/>
      <c r="J17" s="11">
        <v>0.03</v>
      </c>
      <c r="L17" s="66"/>
      <c r="N17" s="66"/>
    </row>
    <row r="18" spans="1:14" s="2" customFormat="1" ht="16.5" customHeight="1">
      <c r="A18" s="29"/>
      <c r="B18" s="30"/>
      <c r="C18" s="34"/>
      <c r="D18" s="77"/>
      <c r="E18" s="32"/>
      <c r="F18" s="29"/>
      <c r="G18" s="9"/>
      <c r="H18" s="34"/>
      <c r="I18" s="32"/>
      <c r="L18" s="66"/>
      <c r="N18" s="66"/>
    </row>
    <row r="19" spans="1:14" s="2" customFormat="1" ht="16.5" customHeight="1">
      <c r="A19" s="48">
        <v>4</v>
      </c>
      <c r="B19" s="25" t="s">
        <v>83</v>
      </c>
      <c r="C19" s="28" t="s">
        <v>15</v>
      </c>
      <c r="D19" s="80"/>
      <c r="E19" s="32"/>
      <c r="F19" s="26">
        <v>1</v>
      </c>
      <c r="G19" s="26" t="s">
        <v>15</v>
      </c>
      <c r="H19" s="83"/>
      <c r="I19" s="72"/>
      <c r="J19" s="106">
        <f>SUMPRODUCT(F20:F21,J20:J21)</f>
        <v>30.52</v>
      </c>
      <c r="N19" s="66"/>
    </row>
    <row r="20" spans="1:14" s="2" customFormat="1" ht="16.5" customHeight="1">
      <c r="A20" s="29">
        <v>4.0999999999999996</v>
      </c>
      <c r="B20" s="30" t="s">
        <v>70</v>
      </c>
      <c r="C20" s="31" t="s">
        <v>55</v>
      </c>
      <c r="D20" s="111" t="s">
        <v>104</v>
      </c>
      <c r="E20" s="49"/>
      <c r="F20" s="32">
        <v>2</v>
      </c>
      <c r="G20" s="33" t="s">
        <v>16</v>
      </c>
      <c r="H20" s="74" t="s">
        <v>26</v>
      </c>
      <c r="I20" s="11" t="s">
        <v>87</v>
      </c>
      <c r="J20" s="11">
        <v>14.7</v>
      </c>
      <c r="N20" s="66"/>
    </row>
    <row r="21" spans="1:14" ht="16.5" customHeight="1">
      <c r="A21" s="29">
        <v>4.2</v>
      </c>
      <c r="B21" s="30" t="s">
        <v>116</v>
      </c>
      <c r="C21" s="50" t="s">
        <v>15</v>
      </c>
      <c r="D21" s="79" t="s">
        <v>38</v>
      </c>
      <c r="E21" s="49"/>
      <c r="F21" s="29">
        <v>1</v>
      </c>
      <c r="G21" s="51" t="s">
        <v>15</v>
      </c>
      <c r="H21" s="34"/>
      <c r="J21" s="11">
        <v>1.1200000000000001</v>
      </c>
      <c r="L21" s="71"/>
      <c r="N21" s="71"/>
    </row>
    <row r="22" spans="1:14" ht="16.5" customHeight="1">
      <c r="A22" s="29"/>
      <c r="B22" s="30"/>
      <c r="C22" s="50"/>
      <c r="D22" s="79"/>
      <c r="E22" s="32"/>
      <c r="F22" s="29"/>
      <c r="H22" s="34"/>
      <c r="J22" s="11"/>
      <c r="L22" s="71"/>
      <c r="N22" s="71"/>
    </row>
    <row r="23" spans="1:14" ht="16.5" customHeight="1">
      <c r="A23" s="45">
        <v>5</v>
      </c>
      <c r="B23" s="52" t="s">
        <v>27</v>
      </c>
      <c r="C23" s="45" t="s">
        <v>15</v>
      </c>
      <c r="D23" s="99"/>
      <c r="E23" s="100"/>
      <c r="F23" s="45">
        <v>1</v>
      </c>
      <c r="G23" s="43" t="s">
        <v>15</v>
      </c>
      <c r="H23" s="41"/>
      <c r="I23" s="101"/>
      <c r="J23" s="104">
        <f t="array" ref="J23">SUMPRODUCT(F27:F33*J27:J33)+(F24*J24)</f>
        <v>80.239999999999995</v>
      </c>
      <c r="L23" s="71"/>
      <c r="N23" s="71"/>
    </row>
    <row r="24" spans="1:14" ht="16.5" customHeight="1">
      <c r="A24" s="23">
        <v>5.0999999999999996</v>
      </c>
      <c r="B24" s="53" t="s">
        <v>80</v>
      </c>
      <c r="C24" s="23" t="s">
        <v>75</v>
      </c>
      <c r="D24" s="84"/>
      <c r="E24" s="85"/>
      <c r="F24" s="23">
        <v>1</v>
      </c>
      <c r="G24" s="27" t="s">
        <v>6</v>
      </c>
      <c r="H24" s="28"/>
      <c r="I24" s="11" t="s">
        <v>88</v>
      </c>
      <c r="J24" s="58">
        <f>SUMPRODUCT(F25:F26,J25:J26)</f>
        <v>44.29</v>
      </c>
      <c r="L24" s="71"/>
      <c r="N24" s="71"/>
    </row>
    <row r="25" spans="1:14" ht="16.5" customHeight="1">
      <c r="A25" s="29" t="s">
        <v>28</v>
      </c>
      <c r="B25" s="38" t="s">
        <v>66</v>
      </c>
      <c r="C25" s="31" t="s">
        <v>56</v>
      </c>
      <c r="D25" s="111" t="s">
        <v>84</v>
      </c>
      <c r="E25" s="49"/>
      <c r="F25" s="29">
        <v>1</v>
      </c>
      <c r="G25" s="75" t="s">
        <v>16</v>
      </c>
      <c r="H25" s="76" t="s">
        <v>29</v>
      </c>
      <c r="J25" s="11">
        <v>38.08</v>
      </c>
      <c r="L25" s="71"/>
      <c r="N25" s="71"/>
    </row>
    <row r="26" spans="1:14" ht="16.5" customHeight="1">
      <c r="A26" s="29" t="s">
        <v>30</v>
      </c>
      <c r="B26" s="38" t="s">
        <v>65</v>
      </c>
      <c r="C26" s="29">
        <v>400764</v>
      </c>
      <c r="D26" s="47" t="s">
        <v>130</v>
      </c>
      <c r="E26" s="49"/>
      <c r="F26" s="29">
        <v>3</v>
      </c>
      <c r="G26" s="9" t="s">
        <v>15</v>
      </c>
      <c r="H26" s="31" t="s">
        <v>31</v>
      </c>
      <c r="J26" s="11">
        <v>2.0699999999999998</v>
      </c>
      <c r="L26" s="71"/>
      <c r="N26" s="71"/>
    </row>
    <row r="27" spans="1:14" ht="16.5" customHeight="1">
      <c r="A27" s="29">
        <v>5.2</v>
      </c>
      <c r="B27" s="38" t="s">
        <v>67</v>
      </c>
      <c r="C27" s="31" t="s">
        <v>57</v>
      </c>
      <c r="D27" s="111" t="s">
        <v>20</v>
      </c>
      <c r="E27" s="49"/>
      <c r="F27" s="29">
        <v>1</v>
      </c>
      <c r="G27" s="33" t="s">
        <v>16</v>
      </c>
      <c r="H27" s="73" t="s">
        <v>32</v>
      </c>
      <c r="I27" s="11" t="s">
        <v>89</v>
      </c>
      <c r="J27" s="11">
        <v>2.94</v>
      </c>
      <c r="L27" s="71"/>
      <c r="N27" s="71"/>
    </row>
    <row r="28" spans="1:14" ht="16.5" customHeight="1">
      <c r="A28" s="54">
        <v>5.3</v>
      </c>
      <c r="B28" s="7" t="s">
        <v>60</v>
      </c>
      <c r="C28" s="31" t="s">
        <v>61</v>
      </c>
      <c r="D28" s="111" t="s">
        <v>20</v>
      </c>
      <c r="E28" s="49"/>
      <c r="F28" s="29">
        <v>2</v>
      </c>
      <c r="G28" s="33" t="s">
        <v>16</v>
      </c>
      <c r="H28" s="73" t="s">
        <v>33</v>
      </c>
      <c r="I28" s="11" t="s">
        <v>90</v>
      </c>
      <c r="J28" s="11">
        <v>3.625</v>
      </c>
      <c r="L28" s="71"/>
      <c r="N28" s="71"/>
    </row>
    <row r="29" spans="1:14" ht="16.5" customHeight="1">
      <c r="A29" s="54">
        <v>5.4</v>
      </c>
      <c r="B29" s="7" t="s">
        <v>63</v>
      </c>
      <c r="C29" s="31" t="s">
        <v>62</v>
      </c>
      <c r="D29" s="111" t="s">
        <v>18</v>
      </c>
      <c r="E29" s="49"/>
      <c r="F29" s="29">
        <v>2</v>
      </c>
      <c r="G29" s="33" t="s">
        <v>16</v>
      </c>
      <c r="H29" s="73" t="s">
        <v>34</v>
      </c>
      <c r="I29" s="11" t="s">
        <v>91</v>
      </c>
      <c r="J29" s="11">
        <v>0.77</v>
      </c>
      <c r="L29" s="71"/>
      <c r="N29" s="71"/>
    </row>
    <row r="30" spans="1:14" ht="16.5" customHeight="1">
      <c r="A30" s="54">
        <v>5.5</v>
      </c>
      <c r="B30" s="30" t="s">
        <v>49</v>
      </c>
      <c r="C30" s="31" t="s">
        <v>58</v>
      </c>
      <c r="D30" s="111" t="s">
        <v>105</v>
      </c>
      <c r="E30" s="49"/>
      <c r="F30" s="29">
        <v>1</v>
      </c>
      <c r="G30" s="33" t="s">
        <v>124</v>
      </c>
      <c r="H30" s="73" t="s">
        <v>35</v>
      </c>
      <c r="I30" s="11" t="s">
        <v>92</v>
      </c>
      <c r="J30" s="11">
        <v>15.05</v>
      </c>
      <c r="L30" s="71"/>
      <c r="N30" s="71"/>
    </row>
    <row r="31" spans="1:14" ht="16.5" customHeight="1">
      <c r="A31" s="54">
        <v>5.6</v>
      </c>
      <c r="B31" s="30" t="s">
        <v>68</v>
      </c>
      <c r="C31" s="31" t="s">
        <v>59</v>
      </c>
      <c r="D31" s="111" t="s">
        <v>105</v>
      </c>
      <c r="E31" s="32"/>
      <c r="F31" s="29">
        <v>1</v>
      </c>
      <c r="G31" s="33" t="s">
        <v>16</v>
      </c>
      <c r="H31" s="73" t="s">
        <v>36</v>
      </c>
      <c r="I31" s="11" t="s">
        <v>93</v>
      </c>
      <c r="J31" s="11">
        <v>4.13</v>
      </c>
      <c r="L31" s="71"/>
      <c r="N31" s="71"/>
    </row>
    <row r="32" spans="1:14" ht="16.5" customHeight="1">
      <c r="A32" s="54">
        <v>5.7</v>
      </c>
      <c r="B32" s="30" t="s">
        <v>64</v>
      </c>
      <c r="C32" s="56" t="s">
        <v>100</v>
      </c>
      <c r="D32" s="47" t="s">
        <v>130</v>
      </c>
      <c r="E32" s="49"/>
      <c r="F32" s="29">
        <v>2</v>
      </c>
      <c r="G32" s="9" t="s">
        <v>15</v>
      </c>
      <c r="H32" s="31" t="s">
        <v>37</v>
      </c>
      <c r="I32" s="11" t="s">
        <v>97</v>
      </c>
      <c r="J32" s="11">
        <v>2.125</v>
      </c>
      <c r="L32" s="71"/>
      <c r="N32" s="71"/>
    </row>
    <row r="33" spans="1:14" ht="16.5" customHeight="1">
      <c r="A33" s="29">
        <v>5.8</v>
      </c>
      <c r="B33" s="103" t="s">
        <v>116</v>
      </c>
      <c r="C33" s="50" t="s">
        <v>15</v>
      </c>
      <c r="D33" s="81" t="s">
        <v>38</v>
      </c>
      <c r="E33" s="49"/>
      <c r="F33" s="29">
        <v>1</v>
      </c>
      <c r="G33" s="51" t="s">
        <v>15</v>
      </c>
      <c r="H33" s="34"/>
      <c r="J33" s="11">
        <v>0.79</v>
      </c>
      <c r="L33" s="71"/>
      <c r="N33" s="71"/>
    </row>
    <row r="34" spans="1:14" ht="16.5" customHeight="1">
      <c r="A34" s="29"/>
      <c r="B34" s="30"/>
      <c r="C34" s="55"/>
      <c r="D34" s="47"/>
      <c r="E34" s="49"/>
      <c r="F34" s="29"/>
      <c r="H34" s="34"/>
      <c r="L34" s="71"/>
      <c r="N34" s="71"/>
    </row>
    <row r="35" spans="1:14" ht="16.5" customHeight="1">
      <c r="A35" s="48">
        <v>6</v>
      </c>
      <c r="B35" s="57" t="s">
        <v>39</v>
      </c>
      <c r="C35" s="28" t="s">
        <v>15</v>
      </c>
      <c r="D35" s="25"/>
      <c r="E35" s="102"/>
      <c r="F35" s="26">
        <v>1</v>
      </c>
      <c r="G35" s="27" t="s">
        <v>15</v>
      </c>
      <c r="H35" s="58"/>
      <c r="I35" s="72"/>
      <c r="J35" s="106">
        <f>SUMPRODUCT(F36:F38,J36:J38)</f>
        <v>18.78</v>
      </c>
      <c r="L35" s="71"/>
      <c r="N35" s="71"/>
    </row>
    <row r="36" spans="1:14" ht="16.5" customHeight="1">
      <c r="A36" s="29">
        <v>6.1</v>
      </c>
      <c r="B36" s="30" t="s">
        <v>125</v>
      </c>
      <c r="C36" s="29">
        <v>401143</v>
      </c>
      <c r="D36" s="35" t="s">
        <v>98</v>
      </c>
      <c r="E36" s="49"/>
      <c r="F36" s="29">
        <v>2</v>
      </c>
      <c r="G36" s="9" t="s">
        <v>126</v>
      </c>
      <c r="H36" s="31" t="s">
        <v>40</v>
      </c>
      <c r="I36" s="11" t="s">
        <v>112</v>
      </c>
      <c r="J36" s="11">
        <v>7.0449999999999999</v>
      </c>
      <c r="L36" s="71"/>
      <c r="N36" s="71"/>
    </row>
    <row r="37" spans="1:14" ht="16.5" customHeight="1">
      <c r="A37" s="29">
        <v>6.2</v>
      </c>
      <c r="B37" s="30" t="s">
        <v>41</v>
      </c>
      <c r="C37" s="29">
        <v>481770</v>
      </c>
      <c r="D37" s="35"/>
      <c r="E37" s="49"/>
      <c r="F37" s="29">
        <v>2</v>
      </c>
      <c r="G37" s="9" t="s">
        <v>6</v>
      </c>
      <c r="H37" s="31" t="s">
        <v>42</v>
      </c>
      <c r="I37" s="11" t="s">
        <v>113</v>
      </c>
      <c r="J37" s="11">
        <v>1.56</v>
      </c>
      <c r="L37" s="71"/>
      <c r="N37" s="71"/>
    </row>
    <row r="38" spans="1:14" ht="16.5" customHeight="1">
      <c r="A38" s="29">
        <v>6.3</v>
      </c>
      <c r="B38" s="30" t="s">
        <v>114</v>
      </c>
      <c r="C38" s="50" t="s">
        <v>15</v>
      </c>
      <c r="D38" s="81" t="s">
        <v>38</v>
      </c>
      <c r="E38" s="102"/>
      <c r="F38" s="37">
        <v>1</v>
      </c>
      <c r="G38" s="40" t="s">
        <v>15</v>
      </c>
      <c r="J38" s="11">
        <v>1.57</v>
      </c>
      <c r="L38" s="71"/>
      <c r="N38" s="71"/>
    </row>
    <row r="39" spans="1:14" ht="16.5" customHeight="1">
      <c r="A39" s="29"/>
      <c r="B39" s="38"/>
      <c r="C39" s="29"/>
      <c r="D39" s="47"/>
      <c r="E39" s="102"/>
      <c r="F39" s="29"/>
      <c r="H39" s="34"/>
      <c r="L39" s="71"/>
      <c r="N39" s="71"/>
    </row>
    <row r="40" spans="1:14" ht="16.5" customHeight="1">
      <c r="A40" s="29">
        <v>7</v>
      </c>
      <c r="B40" s="38" t="s">
        <v>95</v>
      </c>
      <c r="C40" s="29">
        <v>420201</v>
      </c>
      <c r="D40" s="47"/>
      <c r="E40" s="94"/>
      <c r="F40" s="29">
        <v>1</v>
      </c>
      <c r="G40" s="9" t="s">
        <v>6</v>
      </c>
      <c r="H40" s="34"/>
      <c r="J40" s="105">
        <v>127</v>
      </c>
      <c r="L40" s="71"/>
      <c r="N40" s="71"/>
    </row>
    <row r="41" spans="1:14" ht="16.5" customHeight="1">
      <c r="A41" s="29"/>
      <c r="B41" s="38"/>
      <c r="C41" s="29"/>
      <c r="D41" s="47"/>
      <c r="E41" s="32"/>
      <c r="F41" s="29"/>
      <c r="H41" s="34"/>
      <c r="L41" s="71"/>
      <c r="N41" s="71"/>
    </row>
    <row r="42" spans="1:14" ht="16.5" customHeight="1">
      <c r="A42" s="59">
        <v>8</v>
      </c>
      <c r="B42" s="60" t="s">
        <v>96</v>
      </c>
      <c r="C42" s="34">
        <v>472240</v>
      </c>
      <c r="D42" s="35"/>
      <c r="E42" s="32"/>
      <c r="F42" s="32">
        <v>1</v>
      </c>
      <c r="G42" s="9" t="s">
        <v>6</v>
      </c>
      <c r="J42" s="105">
        <v>8.16</v>
      </c>
      <c r="L42" s="71"/>
      <c r="N42" s="71"/>
    </row>
    <row r="43" spans="1:14" ht="16.5" customHeight="1">
      <c r="A43" s="55"/>
      <c r="B43" s="60"/>
      <c r="C43" s="34"/>
      <c r="D43" s="61"/>
      <c r="E43" s="49"/>
      <c r="F43" s="29"/>
      <c r="G43" s="51"/>
      <c r="H43" s="34"/>
      <c r="L43" s="71"/>
      <c r="N43" s="71"/>
    </row>
    <row r="44" spans="1:14" ht="16.5" customHeight="1">
      <c r="A44" s="55">
        <v>9</v>
      </c>
      <c r="B44" s="35" t="s">
        <v>101</v>
      </c>
      <c r="C44" s="34">
        <v>472348</v>
      </c>
      <c r="D44" s="35"/>
      <c r="E44" s="32"/>
      <c r="F44" s="32">
        <v>1</v>
      </c>
      <c r="G44" s="9" t="s">
        <v>43</v>
      </c>
      <c r="J44" s="105">
        <v>202</v>
      </c>
      <c r="L44" s="71"/>
      <c r="N44" s="71"/>
    </row>
    <row r="45" spans="1:14" ht="16.5" customHeight="1">
      <c r="A45" s="55"/>
      <c r="B45" s="35"/>
      <c r="C45" s="55"/>
      <c r="D45" s="35"/>
      <c r="E45" s="32"/>
      <c r="F45" s="32"/>
      <c r="L45" s="71"/>
      <c r="N45" s="71"/>
    </row>
    <row r="46" spans="1:14" ht="16.5" customHeight="1">
      <c r="A46" s="55">
        <v>10</v>
      </c>
      <c r="B46" s="35" t="s">
        <v>44</v>
      </c>
      <c r="C46" s="55" t="s">
        <v>15</v>
      </c>
      <c r="D46" s="35"/>
      <c r="E46" s="32"/>
      <c r="F46" s="32">
        <v>2</v>
      </c>
      <c r="G46" s="9" t="s">
        <v>15</v>
      </c>
      <c r="J46" s="105">
        <v>0.12</v>
      </c>
      <c r="L46" s="71"/>
      <c r="N46" s="71"/>
    </row>
    <row r="47" spans="1:14" ht="16.5" customHeight="1">
      <c r="A47" s="55"/>
      <c r="B47" s="35"/>
      <c r="C47" s="55"/>
      <c r="D47" s="35"/>
      <c r="E47" s="32"/>
      <c r="F47" s="32"/>
      <c r="L47" s="71"/>
      <c r="N47" s="71"/>
    </row>
    <row r="48" spans="1:14">
      <c r="A48" s="48">
        <v>11</v>
      </c>
      <c r="B48" s="25" t="s">
        <v>117</v>
      </c>
      <c r="C48" s="48" t="s">
        <v>127</v>
      </c>
      <c r="D48" s="25"/>
      <c r="E48" s="26"/>
      <c r="F48" s="48" t="s">
        <v>45</v>
      </c>
      <c r="G48" s="27" t="s">
        <v>6</v>
      </c>
      <c r="J48" s="106">
        <f>SUMPRODUCT(F49:F50,J49:J50)</f>
        <v>392.92</v>
      </c>
    </row>
    <row r="49" spans="1:14">
      <c r="A49" s="55">
        <v>11.1</v>
      </c>
      <c r="B49" s="35" t="s">
        <v>118</v>
      </c>
      <c r="C49" s="55" t="s">
        <v>128</v>
      </c>
      <c r="D49" s="35"/>
      <c r="E49" s="32"/>
      <c r="F49" s="55">
        <v>1</v>
      </c>
      <c r="G49" s="9" t="s">
        <v>6</v>
      </c>
      <c r="J49" s="11">
        <v>392</v>
      </c>
    </row>
    <row r="50" spans="1:14">
      <c r="A50" s="55">
        <v>11.2</v>
      </c>
      <c r="B50" s="35" t="s">
        <v>119</v>
      </c>
      <c r="C50" s="34">
        <v>472253</v>
      </c>
      <c r="D50" s="35"/>
      <c r="E50" s="32"/>
      <c r="F50" s="32">
        <v>2</v>
      </c>
      <c r="G50" s="9" t="s">
        <v>43</v>
      </c>
      <c r="J50" s="11">
        <v>0.46</v>
      </c>
    </row>
    <row r="51" spans="1:14" ht="16.5" customHeight="1">
      <c r="A51" s="55"/>
      <c r="B51" s="35"/>
      <c r="C51" s="55"/>
      <c r="D51" s="35"/>
      <c r="E51" s="32"/>
      <c r="J51" s="11"/>
      <c r="L51" s="71"/>
      <c r="N51" s="71"/>
    </row>
    <row r="52" spans="1:14" ht="16.5" customHeight="1">
      <c r="A52" s="55">
        <v>12</v>
      </c>
      <c r="B52" s="35" t="s">
        <v>46</v>
      </c>
      <c r="C52" s="55" t="s">
        <v>15</v>
      </c>
      <c r="D52" s="35"/>
      <c r="E52" s="32"/>
      <c r="F52" s="62" t="s">
        <v>47</v>
      </c>
      <c r="G52" s="9" t="s">
        <v>15</v>
      </c>
      <c r="J52" s="11">
        <v>4.5</v>
      </c>
      <c r="L52" s="71"/>
      <c r="N52" s="71"/>
    </row>
    <row r="53" spans="1:14" ht="16.5" customHeight="1">
      <c r="H53" s="11"/>
      <c r="J53" s="11"/>
    </row>
    <row r="54" spans="1:14" ht="16.5" customHeight="1">
      <c r="H54" s="11"/>
      <c r="J54" s="11"/>
    </row>
    <row r="55" spans="1:14">
      <c r="A55" s="96" t="s">
        <v>110</v>
      </c>
      <c r="H55" s="11"/>
      <c r="I55" s="107" t="s">
        <v>121</v>
      </c>
      <c r="J55" s="11">
        <f>SUM(F4*J4)+(F13*J13)+(F15*J15)+(F19*J19)+(F23*J23)+(F35*J35)+(F40*J40)+(F42*J42)+(F44*J44)+(F46*J46)</f>
        <v>1910.3200000000002</v>
      </c>
    </row>
    <row r="56" spans="1:14">
      <c r="A56" s="96" t="s">
        <v>106</v>
      </c>
      <c r="B56" s="7" t="s">
        <v>109</v>
      </c>
      <c r="H56" s="108"/>
      <c r="I56" s="109" t="s">
        <v>122</v>
      </c>
      <c r="J56" s="110">
        <f>SUM(J55)+(1/5*(J48+J52))</f>
        <v>1989.8040000000001</v>
      </c>
    </row>
    <row r="57" spans="1:14">
      <c r="A57" s="97" t="s">
        <v>107</v>
      </c>
      <c r="B57" s="98" t="s">
        <v>108</v>
      </c>
      <c r="H57" s="11"/>
      <c r="I57" s="107" t="s">
        <v>123</v>
      </c>
      <c r="J57" s="11">
        <f>SUM(J56*5)</f>
        <v>9949.02</v>
      </c>
    </row>
  </sheetData>
  <pageMargins left="0.69930555555555551" right="0.69930555555555551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2021-08-04T12:32:27Z</cp:lastPrinted>
  <dcterms:created xsi:type="dcterms:W3CDTF">2012-04-17T15:07:43Z</dcterms:created>
  <dcterms:modified xsi:type="dcterms:W3CDTF">2026-08-18T13:08:55Z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F5B5A47EEB5B4FFFB1088B018EF8C369_13</vt:lpwstr>
  </property>
</Properties>
</file>