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D81DADD0-7213-47BF-9612-308DFFB7558B}" xr6:coauthVersionLast="47" xr6:coauthVersionMax="47" xr10:uidLastSave="{00000000-0000-0000-0000-000000000000}"/>
  <bookViews>
    <workbookView xWindow="1560" yWindow="1560" windowWidth="21600" windowHeight="11385" xr2:uid="{AFFE989E-BED2-468B-89FB-0A5BEC3F0689}"/>
  </bookViews>
  <sheets>
    <sheet name="Sheet1" sheetId="1" r:id="rId1"/>
  </sheets>
  <definedNames>
    <definedName name="_xlnm.Print_Area" localSheetId="0">Sheet1!$A$1:$H$68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5" i="1"/>
  <c r="J14" i="1"/>
  <c r="J18" i="1"/>
  <c r="J22" i="1"/>
  <c r="J26" i="1"/>
  <c r="J32" i="1"/>
  <c r="J33" i="1"/>
  <c r="J42" i="1"/>
  <c r="J58" i="1"/>
  <c r="J64" i="1"/>
  <c r="J71" i="1"/>
  <c r="J72" i="1"/>
  <c r="J73" i="1"/>
</calcChain>
</file>

<file path=xl/sharedStrings.xml><?xml version="1.0" encoding="utf-8"?>
<sst xmlns="http://schemas.openxmlformats.org/spreadsheetml/2006/main" count="245" uniqueCount="166">
  <si>
    <t>PRODUCT DESCRIPTION</t>
  </si>
  <si>
    <t>PRODUCT</t>
  </si>
  <si>
    <t>FINISH</t>
  </si>
  <si>
    <t>DATE</t>
  </si>
  <si>
    <t>REV</t>
  </si>
  <si>
    <t>F7  REFERENCE</t>
  </si>
  <si>
    <t>TEXTURED BLACK</t>
  </si>
  <si>
    <t>ITEM</t>
  </si>
  <si>
    <t>DESCRIPTION</t>
  </si>
  <si>
    <t>PART No.</t>
  </si>
  <si>
    <t>BAG LETTER</t>
  </si>
  <si>
    <t>QTY</t>
  </si>
  <si>
    <t>F7 PART No.</t>
  </si>
  <si>
    <t>ITEM LETTER</t>
  </si>
  <si>
    <t>BACKPLATE AND LABEL ASSY</t>
  </si>
  <si>
    <t>N/A</t>
  </si>
  <si>
    <t>A01</t>
  </si>
  <si>
    <t>A</t>
  </si>
  <si>
    <t>00</t>
  </si>
  <si>
    <t>B</t>
  </si>
  <si>
    <t>400 VESA BRKT</t>
  </si>
  <si>
    <t>BZP</t>
  </si>
  <si>
    <t>TRANSPARENT</t>
  </si>
  <si>
    <t>TEMPERED SAFETY GLASS STICKER(WHITE TEXT)</t>
  </si>
  <si>
    <t>OBROUND TUBE</t>
  </si>
  <si>
    <t>END PLATE</t>
  </si>
  <si>
    <t>COLUMN TOP CAP</t>
  </si>
  <si>
    <t>COLUMN BTM CAP</t>
  </si>
  <si>
    <t>STICKY BACKED FOAM PAD (40x40x8THK)</t>
  </si>
  <si>
    <t>TVSF001SFAVF003</t>
  </si>
  <si>
    <t>TV FIXINGS KIT (MULTI POCKET BAG)</t>
  </si>
  <si>
    <t>KT1</t>
  </si>
  <si>
    <t>M4x16LG POZI PAN HEAD SCREW</t>
  </si>
  <si>
    <t>M4x30LG POZI PAN HEAD SCREW</t>
  </si>
  <si>
    <t>M6x16LG POZI PAN HEAD SCREW</t>
  </si>
  <si>
    <t>M6x30LG POZI PAN HEAD SCREW</t>
  </si>
  <si>
    <t>M8x25LG POZI PAN HEAD SCREW</t>
  </si>
  <si>
    <t>M8x45LG POZI PAN HEAD SCREW</t>
  </si>
  <si>
    <t>STD HALF TV SPACER</t>
  </si>
  <si>
    <t>6618-10</t>
  </si>
  <si>
    <t>A02</t>
  </si>
  <si>
    <t>ZGDM8/5/B</t>
  </si>
  <si>
    <t>STD FULL TV SPACER</t>
  </si>
  <si>
    <t>6618-9</t>
  </si>
  <si>
    <t>SLDM8/10/B</t>
  </si>
  <si>
    <t>PRINTED COMPARTMENTALISED FIXING BAG (STD BASIC)</t>
  </si>
  <si>
    <t>(471589)</t>
  </si>
  <si>
    <t>--</t>
  </si>
  <si>
    <t>CLEAR CELLOPHANE TAPE (BOX TABS)</t>
  </si>
  <si>
    <t>CLEAR CELLOPHANE TAPE (OUTER CARTON)</t>
  </si>
  <si>
    <t>AS REQUIRED</t>
  </si>
  <si>
    <t>GLASS BASE</t>
  </si>
  <si>
    <t>GLASS BASE AND LABEL ASSY</t>
  </si>
  <si>
    <t>BAGGED ITEMS</t>
  </si>
  <si>
    <t>C</t>
  </si>
  <si>
    <t>BLACK SCREEN PRINT</t>
  </si>
  <si>
    <t>Key:-</t>
  </si>
  <si>
    <t xml:space="preserve">Black </t>
  </si>
  <si>
    <t>AVF Coding</t>
  </si>
  <si>
    <t>Purple</t>
  </si>
  <si>
    <t>F7 Coding</t>
  </si>
  <si>
    <t>T1</t>
  </si>
  <si>
    <t>T2</t>
  </si>
  <si>
    <t>T3</t>
  </si>
  <si>
    <t>T4</t>
  </si>
  <si>
    <t>T5</t>
  </si>
  <si>
    <t>T6</t>
  </si>
  <si>
    <t>M6 PLAIN WASHER (FORM C)</t>
  </si>
  <si>
    <t>T7</t>
  </si>
  <si>
    <t>T8</t>
  </si>
  <si>
    <t>T9</t>
  </si>
  <si>
    <t>7.10</t>
  </si>
  <si>
    <t>D</t>
  </si>
  <si>
    <t>E</t>
  </si>
  <si>
    <t>G</t>
  </si>
  <si>
    <t>H</t>
  </si>
  <si>
    <t>I</t>
  </si>
  <si>
    <t>J</t>
  </si>
  <si>
    <t>F1</t>
  </si>
  <si>
    <t>F2</t>
  </si>
  <si>
    <t>6657-8</t>
  </si>
  <si>
    <t>BLACK</t>
  </si>
  <si>
    <t>SEALED PLAIN PP+PE BAG</t>
  </si>
  <si>
    <t>CLOSED PLAIN POLYETHENE ZIP TIE BAG</t>
  </si>
  <si>
    <t>ITEM WEIGHT (g)</t>
  </si>
  <si>
    <t>GIFT BOXED WEIGHT (g)</t>
  </si>
  <si>
    <t>BOM TOTAL WEIGHT (g)</t>
  </si>
  <si>
    <t>GROSS WEIGHT (g)</t>
  </si>
  <si>
    <t>4.8 BZP</t>
  </si>
  <si>
    <t>A03</t>
  </si>
  <si>
    <t>PIMF9-828-01397</t>
  </si>
  <si>
    <t>6688-2</t>
  </si>
  <si>
    <t>TVPM4SFS006</t>
  </si>
  <si>
    <t>6688-3</t>
  </si>
  <si>
    <t>6688-C</t>
  </si>
  <si>
    <t>6688-A</t>
  </si>
  <si>
    <t>6688-4</t>
  </si>
  <si>
    <t>TVPM4SFS002</t>
  </si>
  <si>
    <t>TVPM4SFSB03</t>
  </si>
  <si>
    <t xml:space="preserve">VERTICAL COLUMN WELDED ASSY </t>
  </si>
  <si>
    <t>TVPM4MFS005</t>
  </si>
  <si>
    <t>6688-5</t>
  </si>
  <si>
    <t>6688-6</t>
  </si>
  <si>
    <t>6688-7</t>
  </si>
  <si>
    <t>STVMF001HN008</t>
  </si>
  <si>
    <t>TVPM4SFS005</t>
  </si>
  <si>
    <t>VESA LOCK BRKT ASSY</t>
  </si>
  <si>
    <t>6688-B</t>
  </si>
  <si>
    <t>6.1.1</t>
  </si>
  <si>
    <t>6.1.2</t>
  </si>
  <si>
    <t>VESA LOCK BRKT</t>
  </si>
  <si>
    <t>6688-8</t>
  </si>
  <si>
    <t>PIMF9-828-01398</t>
  </si>
  <si>
    <t>M6 WASHER (14x6.5x1.5THK)</t>
  </si>
  <si>
    <t>440238</t>
  </si>
  <si>
    <t>M8 WASHER (20x8.5x1.5THK)</t>
  </si>
  <si>
    <t>B1</t>
  </si>
  <si>
    <t>B2</t>
  </si>
  <si>
    <t>400 SWIVEL PEDESTAL MOUNT (B402-v6)</t>
  </si>
  <si>
    <t>TVPM4SFS</t>
  </si>
  <si>
    <t>BAGGED VESA BRKT</t>
  </si>
  <si>
    <t>PLAIN 0.04mm THK POLYETHYLENE SLEEVE</t>
  </si>
  <si>
    <t>400 SWIVEL BACKPLATE ASSY</t>
  </si>
  <si>
    <t>400 SWIVEL BACKPLATE</t>
  </si>
  <si>
    <t>TVPM4SFS001</t>
  </si>
  <si>
    <t>6688-D</t>
  </si>
  <si>
    <t>6688-9</t>
  </si>
  <si>
    <t>PIVOT BRKT</t>
  </si>
  <si>
    <t>PLASTIC SPACER (12x6.2x13THK)</t>
  </si>
  <si>
    <t>TVPM4SFS004</t>
  </si>
  <si>
    <t>3A03M5/25/L/8</t>
  </si>
  <si>
    <t>3B01M5/L</t>
  </si>
  <si>
    <t>3C1/10/5.4/1/L</t>
  </si>
  <si>
    <t>ZGDM6/13/B</t>
  </si>
  <si>
    <t>6688-10</t>
  </si>
  <si>
    <t>6688-11</t>
  </si>
  <si>
    <t>M5x25LG SOCKET CAP HEAD SCREW</t>
  </si>
  <si>
    <t>TRACK LABEL (ADHERE TO REAR OF 6688-9)</t>
  </si>
  <si>
    <t>1.1.1</t>
  </si>
  <si>
    <t>1.1.2</t>
  </si>
  <si>
    <t>1.1.3</t>
  </si>
  <si>
    <t>1.1.4</t>
  </si>
  <si>
    <t>1.1.5</t>
  </si>
  <si>
    <t>1.1.6</t>
  </si>
  <si>
    <t>M5 PLAIN WASHER (FORM A)</t>
  </si>
  <si>
    <t>M5 TYPE-T NYLOC NUT</t>
  </si>
  <si>
    <t>B402-v6 FITTINGS SET</t>
  </si>
  <si>
    <t>BLACK / TEXTURED</t>
  </si>
  <si>
    <t>8.8 BZP</t>
  </si>
  <si>
    <t>S</t>
  </si>
  <si>
    <t>AR-B400BB BOX ASSY</t>
  </si>
  <si>
    <t>AR-B400BB 4C BOX</t>
  </si>
  <si>
    <t>AR-B400BB YELLOW CAT No LABEL</t>
  </si>
  <si>
    <t>ARGOS OUTER BOX ASSY</t>
  </si>
  <si>
    <t>(700721)</t>
  </si>
  <si>
    <t>1</t>
  </si>
  <si>
    <t>OUTER CARTON (ARGOS)</t>
  </si>
  <si>
    <t>(468432)</t>
  </si>
  <si>
    <t>AR-B400BB BREAK PACK LABEL</t>
  </si>
  <si>
    <t>472028</t>
  </si>
  <si>
    <t>AR-B400BB</t>
  </si>
  <si>
    <t>B402-v6 INSTRUCTION LEAFLET (EN/SP/FR)</t>
  </si>
  <si>
    <t>M5x25LG POZI PAN HEAD SCREW</t>
  </si>
  <si>
    <t>400534</t>
  </si>
  <si>
    <t>M6x40LG POZI PAN HEAD SCREW</t>
  </si>
  <si>
    <t>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</si>
</sst>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d/mm/yy"/>
    <numFmt numFmtId="177" formatCode="dd/mm/yy;@"/>
  </numFmts>
  <fonts count="29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sz val="13"/>
      <color indexed="8"/>
      <name val="Century Gothic"/>
      <family val="2"/>
    </font>
    <font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u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i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0" tint="-0.14999847407452621"/>
      <name val="Century Gothic"/>
      <family val="2"/>
    </font>
    <font>
      <sz val="13"/>
      <color rgb="FF000000"/>
      <name val="宋体"/>
      <charset val="134"/>
    </font>
    <font>
      <b/>
      <sz val="13"/>
      <color rgb="FF7030A0"/>
      <name val="Century Gothic"/>
      <family val="2"/>
    </font>
    <font>
      <sz val="13"/>
      <color rgb="FFFF0000"/>
      <name val="Century Gothic"/>
      <family val="2"/>
    </font>
    <font>
      <b/>
      <sz val="13"/>
      <color rgb="FF0070C0"/>
      <name val="Century Gothic"/>
      <family val="2"/>
    </font>
    <font>
      <sz val="13"/>
      <color theme="4"/>
      <name val="Century Gothic"/>
      <family val="2"/>
    </font>
    <font>
      <sz val="13"/>
      <color rgb="FF0070C0"/>
      <name val="Century Gothic"/>
      <family val="2"/>
    </font>
    <font>
      <b/>
      <u/>
      <sz val="13"/>
      <color rgb="FF0070C0"/>
      <name val="Century Gothic"/>
      <family val="2"/>
    </font>
    <font>
      <sz val="13"/>
      <color theme="7" tint="0.59999389629810485"/>
      <name val="Century Gothic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14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/>
    <xf numFmtId="0" fontId="0" fillId="0" borderId="0" xfId="0" applyFill="1"/>
    <xf numFmtId="49" fontId="5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left"/>
    </xf>
    <xf numFmtId="49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49" fontId="6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center" vertical="center" wrapText="1"/>
    </xf>
    <xf numFmtId="49" fontId="9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8" fillId="0" borderId="0" xfId="0" applyNumberFormat="1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16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shrinkToFit="1"/>
    </xf>
    <xf numFmtId="0" fontId="15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6" fillId="0" borderId="0" xfId="0" applyFont="1" applyFill="1" applyAlignment="1">
      <alignment horizontal="left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49" fontId="6" fillId="0" borderId="0" xfId="0" applyNumberFormat="1" applyFont="1" applyFill="1" applyBorder="1" applyAlignment="1">
      <alignment horizontal="center" vertical="center"/>
    </xf>
    <xf numFmtId="49" fontId="16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0" fontId="16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16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3" fillId="0" borderId="0" xfId="0" applyNumberFormat="1" applyFont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/>
    <xf numFmtId="0" fontId="21" fillId="0" borderId="0" xfId="0" applyFont="1" applyFill="1" applyAlignment="1">
      <alignment horizontal="center" vertical="center" wrapText="1"/>
    </xf>
    <xf numFmtId="0" fontId="5" fillId="0" borderId="0" xfId="0" applyNumberFormat="1" applyFont="1"/>
    <xf numFmtId="0" fontId="5" fillId="0" borderId="0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2" fillId="0" borderId="0" xfId="0" applyFont="1" applyFill="1"/>
    <xf numFmtId="0" fontId="22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/>
    </xf>
    <xf numFmtId="49" fontId="5" fillId="0" borderId="0" xfId="0" applyNumberFormat="1" applyFont="1" applyAlignment="1">
      <alignment horizontal="right"/>
    </xf>
    <xf numFmtId="49" fontId="18" fillId="0" borderId="0" xfId="0" applyNumberFormat="1" applyFont="1" applyAlignment="1">
      <alignment horizontal="right"/>
    </xf>
    <xf numFmtId="0" fontId="18" fillId="0" borderId="0" xfId="0" applyFont="1"/>
    <xf numFmtId="49" fontId="23" fillId="0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shrinkToFit="1"/>
    </xf>
    <xf numFmtId="0" fontId="17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 wrapText="1"/>
    </xf>
    <xf numFmtId="49" fontId="16" fillId="0" borderId="0" xfId="0" quotePrefix="1" applyNumberFormat="1" applyFont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3" xfId="0" applyFont="1" applyBorder="1" applyAlignment="1">
      <alignment horizontal="center"/>
    </xf>
    <xf numFmtId="2" fontId="25" fillId="0" borderId="4" xfId="0" applyNumberFormat="1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" fillId="0" borderId="0" xfId="0" applyFont="1" applyAlignment="1">
      <alignment horizontal="left" vertical="center" shrinkToFit="1"/>
    </xf>
    <xf numFmtId="0" fontId="18" fillId="0" borderId="0" xfId="0" applyFont="1" applyAlignment="1">
      <alignment horizontal="left" vertical="center" shrinkToFit="1"/>
    </xf>
    <xf numFmtId="0" fontId="22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12" fontId="5" fillId="0" borderId="0" xfId="0" applyNumberFormat="1" applyFont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5" fillId="0" borderId="5" xfId="0" applyFont="1" applyBorder="1" applyAlignment="1">
      <alignment horizontal="right" vertical="center"/>
    </xf>
    <xf numFmtId="49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14" fillId="0" borderId="0" xfId="0" applyFont="1" applyFill="1" applyAlignment="1">
      <alignment horizontal="center" vertical="center" wrapText="1"/>
    </xf>
    <xf numFmtId="0" fontId="14" fillId="0" borderId="0" xfId="0" applyNumberFormat="1" applyFont="1" applyFill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8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12" fontId="1" fillId="0" borderId="0" xfId="0" applyNumberFormat="1" applyFont="1" applyAlignment="1">
      <alignment horizontal="center" vertical="center" wrapText="1"/>
    </xf>
  </cellXfs>
  <cellStyles count="2">
    <cellStyle name="Normal" xfId="0" builtinId="0"/>
    <cellStyle name="Normal 2" xfId="1" xr:uid="{EFAA85FB-14DF-43FD-92B6-237ED69F7B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F011F-90FE-4BE7-ACBD-D81BA104F316}">
  <sheetPr>
    <pageSetUpPr fitToPage="1"/>
  </sheetPr>
  <dimension ref="A1:L73"/>
  <sheetViews>
    <sheetView tabSelected="1" zoomScale="80" workbookViewId="0">
      <pane ySplit="3" topLeftCell="A28" activePane="bottomLeft" state="frozen"/>
      <selection pane="bottomLeft"/>
    </sheetView>
  </sheetViews>
  <sheetFormatPr defaultRowHeight="16.5"/>
  <cols>
    <col min="1" max="1" width="10.7109375" style="8" customWidth="1"/>
    <col min="2" max="2" width="63.7109375" style="9" customWidth="1"/>
    <col min="3" max="3" width="13.7109375" style="9" customWidth="1"/>
    <col min="4" max="4" width="22.7109375" style="10" customWidth="1"/>
    <col min="5" max="5" width="8.5703125" style="10" customWidth="1"/>
    <col min="6" max="6" width="12.42578125" style="9" customWidth="1"/>
    <col min="7" max="7" width="9.140625" style="11" customWidth="1"/>
    <col min="8" max="8" width="25.7109375" style="12" customWidth="1"/>
    <col min="9" max="9" width="13.85546875" style="120" customWidth="1"/>
    <col min="10" max="10" width="15.5703125" style="9" customWidth="1"/>
    <col min="11" max="16384" width="9.140625" style="9"/>
  </cols>
  <sheetData>
    <row r="1" spans="1:12">
      <c r="A1" s="13"/>
      <c r="B1" s="14" t="s">
        <v>0</v>
      </c>
      <c r="C1" s="2" t="s">
        <v>1</v>
      </c>
      <c r="D1" s="2" t="s">
        <v>2</v>
      </c>
      <c r="E1" s="2"/>
      <c r="F1" s="2" t="s">
        <v>3</v>
      </c>
      <c r="G1" s="15" t="s">
        <v>4</v>
      </c>
      <c r="H1" s="16" t="s">
        <v>5</v>
      </c>
      <c r="J1" s="12"/>
    </row>
    <row r="2" spans="1:12" s="1" customFormat="1" ht="33" customHeight="1" thickBot="1">
      <c r="A2" s="17"/>
      <c r="B2" s="18" t="s">
        <v>118</v>
      </c>
      <c r="C2" s="19" t="s">
        <v>160</v>
      </c>
      <c r="D2" s="19" t="s">
        <v>6</v>
      </c>
      <c r="E2" s="19"/>
      <c r="F2" s="20">
        <v>46240</v>
      </c>
      <c r="G2" s="21" t="s">
        <v>165</v>
      </c>
      <c r="H2" s="22" t="s">
        <v>119</v>
      </c>
      <c r="I2" s="74"/>
      <c r="J2" s="74"/>
    </row>
    <row r="3" spans="1:12" s="2" customFormat="1" ht="33">
      <c r="A3" s="13" t="s">
        <v>7</v>
      </c>
      <c r="B3" s="14" t="s">
        <v>8</v>
      </c>
      <c r="C3" s="2" t="s">
        <v>9</v>
      </c>
      <c r="D3" s="2" t="s">
        <v>2</v>
      </c>
      <c r="E3" s="2" t="s">
        <v>10</v>
      </c>
      <c r="F3" s="2" t="s">
        <v>11</v>
      </c>
      <c r="G3" s="23" t="s">
        <v>4</v>
      </c>
      <c r="H3" s="23" t="s">
        <v>12</v>
      </c>
      <c r="I3" s="2" t="s">
        <v>13</v>
      </c>
      <c r="J3" s="75" t="s">
        <v>84</v>
      </c>
    </row>
    <row r="4" spans="1:12" s="143" customFormat="1">
      <c r="A4" s="141">
        <v>1</v>
      </c>
      <c r="B4" s="142" t="s">
        <v>14</v>
      </c>
      <c r="C4" s="141" t="s">
        <v>15</v>
      </c>
      <c r="E4" s="144"/>
      <c r="F4" s="141">
        <v>1</v>
      </c>
      <c r="G4" s="145" t="s">
        <v>15</v>
      </c>
      <c r="H4" s="141"/>
      <c r="I4" s="144"/>
      <c r="J4" s="146">
        <f>SUMPRODUCT(J5*F5)+(J12*F12)</f>
        <v>10989.05</v>
      </c>
      <c r="L4" s="147"/>
    </row>
    <row r="5" spans="1:12" s="3" customFormat="1">
      <c r="A5" s="24">
        <v>1.1000000000000001</v>
      </c>
      <c r="B5" s="25" t="s">
        <v>122</v>
      </c>
      <c r="C5" s="24" t="s">
        <v>125</v>
      </c>
      <c r="E5" s="26"/>
      <c r="F5" s="24">
        <v>1</v>
      </c>
      <c r="G5" s="27" t="s">
        <v>18</v>
      </c>
      <c r="H5" s="24"/>
      <c r="I5" s="26" t="s">
        <v>17</v>
      </c>
      <c r="J5" s="140">
        <f>SUMPRODUCT(F6:F11,J6:J11)</f>
        <v>10989</v>
      </c>
      <c r="L5" s="76"/>
    </row>
    <row r="6" spans="1:12" s="4" customFormat="1" ht="16.5" customHeight="1">
      <c r="A6" s="28" t="s">
        <v>138</v>
      </c>
      <c r="B6" s="29" t="s">
        <v>123</v>
      </c>
      <c r="C6" s="30" t="s">
        <v>126</v>
      </c>
      <c r="D6" s="49" t="s">
        <v>17</v>
      </c>
      <c r="E6" s="32"/>
      <c r="F6" s="28">
        <v>1</v>
      </c>
      <c r="G6" s="33" t="s">
        <v>40</v>
      </c>
      <c r="H6" s="34" t="s">
        <v>124</v>
      </c>
      <c r="I6" s="32"/>
      <c r="J6" s="72">
        <v>999</v>
      </c>
      <c r="L6" s="77"/>
    </row>
    <row r="7" spans="1:12" s="4" customFormat="1" ht="16.5" customHeight="1">
      <c r="A7" s="52" t="s">
        <v>139</v>
      </c>
      <c r="B7" s="57" t="s">
        <v>127</v>
      </c>
      <c r="C7" s="30" t="s">
        <v>134</v>
      </c>
      <c r="D7" s="49" t="s">
        <v>17</v>
      </c>
      <c r="E7" s="32"/>
      <c r="F7" s="52">
        <v>2</v>
      </c>
      <c r="G7" s="64" t="s">
        <v>40</v>
      </c>
      <c r="H7" s="65" t="s">
        <v>129</v>
      </c>
      <c r="I7" s="32"/>
      <c r="J7" s="72">
        <v>999</v>
      </c>
      <c r="L7" s="77"/>
    </row>
    <row r="8" spans="1:12" s="4" customFormat="1" ht="16.5" customHeight="1">
      <c r="A8" s="52" t="s">
        <v>140</v>
      </c>
      <c r="B8" s="57" t="s">
        <v>128</v>
      </c>
      <c r="C8" s="30" t="s">
        <v>135</v>
      </c>
      <c r="D8" s="49" t="s">
        <v>81</v>
      </c>
      <c r="E8" s="32"/>
      <c r="F8" s="52">
        <v>2</v>
      </c>
      <c r="G8" s="64" t="s">
        <v>16</v>
      </c>
      <c r="H8" s="65" t="s">
        <v>133</v>
      </c>
      <c r="I8" s="32"/>
      <c r="J8" s="72">
        <v>999</v>
      </c>
      <c r="L8" s="77"/>
    </row>
    <row r="9" spans="1:12" s="4" customFormat="1" ht="17.25" customHeight="1">
      <c r="A9" s="52" t="s">
        <v>141</v>
      </c>
      <c r="B9" s="57" t="s">
        <v>136</v>
      </c>
      <c r="C9" s="35">
        <v>400462</v>
      </c>
      <c r="D9" s="31" t="s">
        <v>88</v>
      </c>
      <c r="E9" s="32"/>
      <c r="F9" s="52">
        <v>2</v>
      </c>
      <c r="G9" s="37" t="s">
        <v>15</v>
      </c>
      <c r="H9" s="139" t="s">
        <v>130</v>
      </c>
      <c r="I9" s="32"/>
      <c r="J9" s="72">
        <v>999</v>
      </c>
      <c r="L9" s="77"/>
    </row>
    <row r="10" spans="1:12" s="4" customFormat="1" ht="16.5" customHeight="1">
      <c r="A10" s="52" t="s">
        <v>142</v>
      </c>
      <c r="B10" s="57" t="s">
        <v>144</v>
      </c>
      <c r="C10" s="35">
        <v>440139</v>
      </c>
      <c r="D10" s="51" t="s">
        <v>21</v>
      </c>
      <c r="E10" s="32"/>
      <c r="F10" s="52">
        <v>2</v>
      </c>
      <c r="G10" s="37" t="s">
        <v>15</v>
      </c>
      <c r="H10" s="139" t="s">
        <v>132</v>
      </c>
      <c r="I10" s="32"/>
      <c r="J10" s="72">
        <v>999</v>
      </c>
      <c r="L10" s="77"/>
    </row>
    <row r="11" spans="1:12" s="4" customFormat="1" ht="17.25" customHeight="1">
      <c r="A11" s="52" t="s">
        <v>143</v>
      </c>
      <c r="B11" s="57" t="s">
        <v>145</v>
      </c>
      <c r="C11" s="35">
        <v>400643</v>
      </c>
      <c r="D11" s="51" t="s">
        <v>21</v>
      </c>
      <c r="E11" s="32"/>
      <c r="F11" s="52">
        <v>2</v>
      </c>
      <c r="G11" s="37" t="s">
        <v>15</v>
      </c>
      <c r="H11" s="139" t="s">
        <v>131</v>
      </c>
      <c r="I11" s="32"/>
      <c r="J11" s="72">
        <v>999</v>
      </c>
      <c r="L11" s="77"/>
    </row>
    <row r="12" spans="1:12" s="4" customFormat="1">
      <c r="A12" s="28">
        <v>1.2</v>
      </c>
      <c r="B12" s="29" t="s">
        <v>137</v>
      </c>
      <c r="C12" s="83">
        <v>464631</v>
      </c>
      <c r="D12" s="51"/>
      <c r="E12" s="32"/>
      <c r="F12" s="28">
        <v>1</v>
      </c>
      <c r="G12" s="37" t="s">
        <v>18</v>
      </c>
      <c r="H12" s="28"/>
      <c r="I12" s="32"/>
      <c r="J12" s="72">
        <v>0.05</v>
      </c>
      <c r="L12" s="77"/>
    </row>
    <row r="13" spans="1:12" s="5" customFormat="1">
      <c r="A13" s="38"/>
      <c r="B13" s="39"/>
      <c r="C13" s="40"/>
      <c r="D13" s="41"/>
      <c r="E13" s="42"/>
      <c r="F13" s="38"/>
      <c r="G13" s="43"/>
      <c r="H13" s="38"/>
      <c r="I13" s="42"/>
      <c r="L13" s="78"/>
    </row>
    <row r="14" spans="1:12" s="137" customFormat="1">
      <c r="A14" s="54">
        <v>2</v>
      </c>
      <c r="B14" s="55" t="s">
        <v>120</v>
      </c>
      <c r="C14" s="45" t="s">
        <v>15</v>
      </c>
      <c r="D14" s="59"/>
      <c r="E14" s="46"/>
      <c r="F14" s="54">
        <v>2</v>
      </c>
      <c r="G14" s="47" t="s">
        <v>15</v>
      </c>
      <c r="H14" s="54"/>
      <c r="I14" s="46"/>
      <c r="J14" s="106">
        <f>SUMPRODUCT(F15:F16,J15:J16)</f>
        <v>1998</v>
      </c>
      <c r="L14" s="138"/>
    </row>
    <row r="15" spans="1:12" s="4" customFormat="1">
      <c r="A15" s="28">
        <v>2.1</v>
      </c>
      <c r="B15" s="29" t="s">
        <v>20</v>
      </c>
      <c r="C15" s="30" t="s">
        <v>91</v>
      </c>
      <c r="D15" s="49" t="s">
        <v>17</v>
      </c>
      <c r="E15" s="32"/>
      <c r="F15" s="28">
        <v>1</v>
      </c>
      <c r="G15" s="50" t="s">
        <v>89</v>
      </c>
      <c r="H15" s="34" t="s">
        <v>90</v>
      </c>
      <c r="I15" s="32" t="s">
        <v>116</v>
      </c>
      <c r="J15" s="72">
        <v>999</v>
      </c>
      <c r="L15" s="77"/>
    </row>
    <row r="16" spans="1:12" s="4" customFormat="1">
      <c r="A16" s="52">
        <v>2.2000000000000002</v>
      </c>
      <c r="B16" s="57" t="s">
        <v>121</v>
      </c>
      <c r="C16" s="35" t="s">
        <v>15</v>
      </c>
      <c r="D16" s="51" t="s">
        <v>22</v>
      </c>
      <c r="E16" s="35"/>
      <c r="F16" s="35">
        <v>1</v>
      </c>
      <c r="G16" s="104" t="s">
        <v>15</v>
      </c>
      <c r="H16" s="65"/>
      <c r="I16" s="32"/>
      <c r="J16" s="72">
        <v>999</v>
      </c>
      <c r="L16" s="77"/>
    </row>
    <row r="17" spans="1:12" s="7" customFormat="1" ht="16.5" customHeight="1">
      <c r="A17" s="52"/>
      <c r="B17" s="29"/>
      <c r="C17" s="52"/>
      <c r="D17" s="98"/>
      <c r="E17" s="32"/>
      <c r="F17" s="52"/>
      <c r="G17" s="37"/>
      <c r="H17" s="52"/>
      <c r="I17" s="32"/>
      <c r="L17" s="79"/>
    </row>
    <row r="18" spans="1:12" s="7" customFormat="1" ht="16.5" customHeight="1">
      <c r="A18" s="54">
        <v>3</v>
      </c>
      <c r="B18" s="25" t="s">
        <v>52</v>
      </c>
      <c r="C18" s="54" t="s">
        <v>94</v>
      </c>
      <c r="D18" s="111"/>
      <c r="E18" s="46"/>
      <c r="F18" s="54">
        <v>1</v>
      </c>
      <c r="G18" s="47" t="s">
        <v>18</v>
      </c>
      <c r="H18" s="87"/>
      <c r="I18" s="46" t="s">
        <v>54</v>
      </c>
      <c r="J18" s="106">
        <f>SUMPRODUCT(F19:F20,J19:J20)</f>
        <v>999.03</v>
      </c>
      <c r="L18" s="79"/>
    </row>
    <row r="19" spans="1:12" s="7" customFormat="1" ht="16.5" customHeight="1">
      <c r="A19" s="28">
        <v>3.1</v>
      </c>
      <c r="B19" s="29" t="s">
        <v>51</v>
      </c>
      <c r="C19" s="30" t="s">
        <v>93</v>
      </c>
      <c r="D19" s="112" t="s">
        <v>55</v>
      </c>
      <c r="E19" s="32"/>
      <c r="F19" s="28">
        <v>1</v>
      </c>
      <c r="G19" s="33" t="s">
        <v>16</v>
      </c>
      <c r="H19" s="65" t="s">
        <v>92</v>
      </c>
      <c r="I19" s="32"/>
      <c r="J19" s="72">
        <v>999</v>
      </c>
      <c r="L19" s="79"/>
    </row>
    <row r="20" spans="1:12" s="7" customFormat="1" ht="16.5" customHeight="1">
      <c r="A20" s="28">
        <v>3.2</v>
      </c>
      <c r="B20" s="85" t="s">
        <v>23</v>
      </c>
      <c r="C20" s="83">
        <v>465290</v>
      </c>
      <c r="D20" s="86"/>
      <c r="E20" s="72"/>
      <c r="F20" s="69">
        <v>1</v>
      </c>
      <c r="G20" s="11" t="s">
        <v>18</v>
      </c>
      <c r="H20" s="28"/>
      <c r="I20" s="32"/>
      <c r="J20" s="72">
        <v>0.03</v>
      </c>
      <c r="L20" s="79"/>
    </row>
    <row r="21" spans="1:12" s="7" customFormat="1" ht="16.5" customHeight="1">
      <c r="A21" s="52"/>
      <c r="B21" s="29"/>
      <c r="C21" s="52"/>
      <c r="D21" s="98"/>
      <c r="E21" s="32"/>
      <c r="F21" s="52"/>
      <c r="G21" s="37"/>
      <c r="H21" s="52"/>
      <c r="I21" s="32"/>
      <c r="L21" s="79"/>
    </row>
    <row r="22" spans="1:12" s="4" customFormat="1">
      <c r="A22" s="44">
        <v>4</v>
      </c>
      <c r="B22" s="55" t="s">
        <v>99</v>
      </c>
      <c r="C22" s="48" t="s">
        <v>95</v>
      </c>
      <c r="D22" s="113" t="s">
        <v>17</v>
      </c>
      <c r="E22" s="46"/>
      <c r="F22" s="54">
        <v>1</v>
      </c>
      <c r="G22" s="89" t="s">
        <v>89</v>
      </c>
      <c r="H22" s="88" t="s">
        <v>98</v>
      </c>
      <c r="I22" s="46" t="s">
        <v>72</v>
      </c>
      <c r="J22" s="106">
        <f>SUMPRODUCT(F23:F24,J23:J24)</f>
        <v>1998</v>
      </c>
      <c r="L22" s="77"/>
    </row>
    <row r="23" spans="1:12" s="4" customFormat="1" ht="16.5" customHeight="1">
      <c r="A23" s="52">
        <v>4.0999999999999996</v>
      </c>
      <c r="B23" s="29" t="s">
        <v>24</v>
      </c>
      <c r="C23" s="30" t="s">
        <v>96</v>
      </c>
      <c r="D23" s="31"/>
      <c r="E23" s="32"/>
      <c r="F23" s="52">
        <v>1</v>
      </c>
      <c r="G23" s="33" t="s">
        <v>89</v>
      </c>
      <c r="H23" s="65" t="s">
        <v>97</v>
      </c>
      <c r="I23" s="32"/>
      <c r="J23" s="72">
        <v>999</v>
      </c>
      <c r="L23" s="77"/>
    </row>
    <row r="24" spans="1:12" s="4" customFormat="1" ht="16.5" customHeight="1">
      <c r="A24" s="52">
        <v>4.2</v>
      </c>
      <c r="B24" s="29" t="s">
        <v>25</v>
      </c>
      <c r="C24" s="30" t="s">
        <v>101</v>
      </c>
      <c r="D24" s="31"/>
      <c r="E24" s="32"/>
      <c r="F24" s="52">
        <v>1</v>
      </c>
      <c r="G24" s="33" t="s">
        <v>16</v>
      </c>
      <c r="H24" s="65" t="s">
        <v>100</v>
      </c>
      <c r="I24" s="32"/>
      <c r="J24" s="72">
        <v>999</v>
      </c>
      <c r="L24" s="77"/>
    </row>
    <row r="25" spans="1:12" s="4" customFormat="1">
      <c r="A25" s="52"/>
      <c r="B25" s="57"/>
      <c r="C25" s="52"/>
      <c r="D25" s="31"/>
      <c r="E25" s="82"/>
      <c r="F25" s="52"/>
      <c r="G25" s="37"/>
      <c r="H25" s="52"/>
      <c r="I25" s="32"/>
      <c r="L25" s="77"/>
    </row>
    <row r="26" spans="1:12" s="4" customFormat="1">
      <c r="A26" s="58">
        <v>5</v>
      </c>
      <c r="B26" s="59" t="s">
        <v>53</v>
      </c>
      <c r="C26" s="46" t="s">
        <v>15</v>
      </c>
      <c r="D26" s="94"/>
      <c r="E26" s="82"/>
      <c r="F26" s="46">
        <v>1</v>
      </c>
      <c r="G26" s="47" t="s">
        <v>15</v>
      </c>
      <c r="H26" s="60"/>
      <c r="I26" s="32"/>
      <c r="J26" s="109">
        <f>SUMPRODUCT(F27:F30,J27:J30)</f>
        <v>2006.3000000000002</v>
      </c>
      <c r="L26" s="77"/>
    </row>
    <row r="27" spans="1:12" s="4" customFormat="1" ht="16.5" customHeight="1">
      <c r="A27" s="52">
        <v>5.0999999999999996</v>
      </c>
      <c r="B27" s="29" t="s">
        <v>26</v>
      </c>
      <c r="C27" s="30" t="s">
        <v>102</v>
      </c>
      <c r="D27" s="114" t="s">
        <v>147</v>
      </c>
      <c r="E27" s="82"/>
      <c r="F27" s="52">
        <v>1</v>
      </c>
      <c r="G27" s="64" t="s">
        <v>16</v>
      </c>
      <c r="H27" s="65" t="s">
        <v>104</v>
      </c>
      <c r="I27" s="32" t="s">
        <v>78</v>
      </c>
      <c r="J27" s="12">
        <v>999</v>
      </c>
      <c r="L27" s="77"/>
    </row>
    <row r="28" spans="1:12" s="4" customFormat="1" ht="16.5" customHeight="1">
      <c r="A28" s="52">
        <v>5.2</v>
      </c>
      <c r="B28" s="29" t="s">
        <v>27</v>
      </c>
      <c r="C28" s="30" t="s">
        <v>103</v>
      </c>
      <c r="D28" s="114" t="s">
        <v>147</v>
      </c>
      <c r="E28" s="82"/>
      <c r="F28" s="52">
        <v>1</v>
      </c>
      <c r="G28" s="64" t="s">
        <v>16</v>
      </c>
      <c r="H28" s="65" t="s">
        <v>105</v>
      </c>
      <c r="I28" s="32" t="s">
        <v>79</v>
      </c>
      <c r="J28" s="12">
        <v>999</v>
      </c>
      <c r="L28" s="77"/>
    </row>
    <row r="29" spans="1:12" s="4" customFormat="1" ht="16.5" customHeight="1">
      <c r="A29" s="52">
        <v>5.3</v>
      </c>
      <c r="B29" s="51" t="s">
        <v>28</v>
      </c>
      <c r="C29" s="105" t="s">
        <v>80</v>
      </c>
      <c r="D29" s="112" t="s">
        <v>81</v>
      </c>
      <c r="E29" s="82"/>
      <c r="F29" s="52">
        <v>4</v>
      </c>
      <c r="G29" s="64" t="s">
        <v>40</v>
      </c>
      <c r="H29" s="65" t="s">
        <v>29</v>
      </c>
      <c r="I29" s="32" t="s">
        <v>73</v>
      </c>
      <c r="J29" s="12">
        <v>1.7849999999999999</v>
      </c>
      <c r="L29" s="77"/>
    </row>
    <row r="30" spans="1:12" s="4" customFormat="1" ht="16.5" customHeight="1">
      <c r="A30" s="52">
        <v>5.5</v>
      </c>
      <c r="B30" s="85" t="s">
        <v>83</v>
      </c>
      <c r="C30" s="104" t="s">
        <v>15</v>
      </c>
      <c r="D30" s="98" t="s">
        <v>22</v>
      </c>
      <c r="E30" s="82"/>
      <c r="F30" s="52">
        <v>1</v>
      </c>
      <c r="G30" s="37" t="s">
        <v>15</v>
      </c>
      <c r="H30" s="65"/>
      <c r="I30" s="32"/>
      <c r="J30" s="32">
        <v>1.1599999999999999</v>
      </c>
      <c r="L30" s="77"/>
    </row>
    <row r="31" spans="1:12" s="4" customFormat="1" ht="16.5" customHeight="1">
      <c r="A31" s="52"/>
      <c r="B31" s="51"/>
      <c r="C31" s="93"/>
      <c r="D31" s="98"/>
      <c r="E31" s="82"/>
      <c r="F31" s="52"/>
      <c r="G31" s="37"/>
      <c r="H31" s="65"/>
      <c r="I31" s="80"/>
      <c r="L31" s="77"/>
    </row>
    <row r="32" spans="1:12" s="133" customFormat="1">
      <c r="A32" s="126">
        <v>6</v>
      </c>
      <c r="B32" s="127" t="s">
        <v>53</v>
      </c>
      <c r="C32" s="42" t="s">
        <v>15</v>
      </c>
      <c r="D32" s="128"/>
      <c r="E32" s="129"/>
      <c r="F32" s="42">
        <v>1</v>
      </c>
      <c r="G32" s="43" t="s">
        <v>15</v>
      </c>
      <c r="H32" s="130"/>
      <c r="I32" s="131"/>
      <c r="J32" s="132">
        <f>SUMPRODUCT(F36:F40,J36:J40)+(J33*F33)</f>
        <v>18981</v>
      </c>
      <c r="L32" s="134"/>
    </row>
    <row r="33" spans="1:12" s="4" customFormat="1">
      <c r="A33" s="58">
        <v>6.1</v>
      </c>
      <c r="B33" s="59" t="s">
        <v>106</v>
      </c>
      <c r="C33" s="46" t="s">
        <v>107</v>
      </c>
      <c r="D33" s="94"/>
      <c r="E33" s="82"/>
      <c r="F33" s="46">
        <v>2</v>
      </c>
      <c r="G33" s="47" t="s">
        <v>18</v>
      </c>
      <c r="H33" s="60"/>
      <c r="I33" s="46" t="s">
        <v>117</v>
      </c>
      <c r="J33" s="135">
        <f>SUMPRODUCT(F34:F35,J34:J35)</f>
        <v>1998</v>
      </c>
      <c r="L33" s="77"/>
    </row>
    <row r="34" spans="1:12" s="4" customFormat="1">
      <c r="A34" s="66" t="s">
        <v>108</v>
      </c>
      <c r="B34" s="36" t="s">
        <v>110</v>
      </c>
      <c r="C34" s="30" t="s">
        <v>111</v>
      </c>
      <c r="D34" s="31"/>
      <c r="E34" s="82"/>
      <c r="F34" s="32">
        <v>1</v>
      </c>
      <c r="G34" s="64" t="s">
        <v>16</v>
      </c>
      <c r="H34" s="136" t="s">
        <v>112</v>
      </c>
      <c r="I34" s="32"/>
      <c r="J34" s="84">
        <v>999</v>
      </c>
      <c r="L34" s="77"/>
    </row>
    <row r="35" spans="1:12" s="4" customFormat="1">
      <c r="A35" s="66" t="s">
        <v>109</v>
      </c>
      <c r="B35" s="36" t="s">
        <v>162</v>
      </c>
      <c r="C35" s="32">
        <v>400407</v>
      </c>
      <c r="D35" s="31" t="s">
        <v>88</v>
      </c>
      <c r="E35" s="82"/>
      <c r="F35" s="32">
        <v>1</v>
      </c>
      <c r="G35" s="37" t="s">
        <v>15</v>
      </c>
      <c r="H35" s="71"/>
      <c r="I35" s="32"/>
      <c r="J35" s="84">
        <v>999</v>
      </c>
      <c r="L35" s="77"/>
    </row>
    <row r="36" spans="1:12" s="4" customFormat="1">
      <c r="A36" s="52">
        <v>6.2</v>
      </c>
      <c r="B36" s="29" t="s">
        <v>164</v>
      </c>
      <c r="C36" s="104" t="s">
        <v>163</v>
      </c>
      <c r="D36" s="98" t="s">
        <v>88</v>
      </c>
      <c r="E36" s="82"/>
      <c r="F36" s="52">
        <v>4</v>
      </c>
      <c r="G36" s="37" t="s">
        <v>15</v>
      </c>
      <c r="H36" s="30"/>
      <c r="I36" s="32" t="s">
        <v>74</v>
      </c>
      <c r="J36" s="12">
        <v>999</v>
      </c>
      <c r="L36" s="77"/>
    </row>
    <row r="37" spans="1:12">
      <c r="A37" s="52">
        <v>6.3</v>
      </c>
      <c r="B37" s="57" t="s">
        <v>113</v>
      </c>
      <c r="C37" s="104" t="s">
        <v>114</v>
      </c>
      <c r="D37" s="98" t="s">
        <v>19</v>
      </c>
      <c r="E37" s="82"/>
      <c r="F37" s="52">
        <v>6</v>
      </c>
      <c r="G37" s="37" t="s">
        <v>18</v>
      </c>
      <c r="H37" s="35"/>
      <c r="I37" s="32" t="s">
        <v>75</v>
      </c>
      <c r="J37" s="32">
        <v>999</v>
      </c>
    </row>
    <row r="38" spans="1:12">
      <c r="A38" s="52">
        <v>6.4</v>
      </c>
      <c r="B38" s="85" t="s">
        <v>36</v>
      </c>
      <c r="C38" s="35">
        <v>400551</v>
      </c>
      <c r="D38" s="31" t="s">
        <v>148</v>
      </c>
      <c r="E38" s="32"/>
      <c r="F38" s="52">
        <v>2</v>
      </c>
      <c r="G38" s="37" t="s">
        <v>15</v>
      </c>
      <c r="H38" s="30"/>
      <c r="I38" s="32" t="s">
        <v>76</v>
      </c>
      <c r="J38" s="72">
        <v>999</v>
      </c>
    </row>
    <row r="39" spans="1:12">
      <c r="A39" s="52">
        <v>6.5</v>
      </c>
      <c r="B39" s="51" t="s">
        <v>115</v>
      </c>
      <c r="C39" s="35">
        <v>440237</v>
      </c>
      <c r="D39" s="31" t="s">
        <v>149</v>
      </c>
      <c r="E39" s="32"/>
      <c r="F39" s="52">
        <v>2</v>
      </c>
      <c r="G39" s="37" t="s">
        <v>18</v>
      </c>
      <c r="H39" s="30"/>
      <c r="I39" s="32" t="s">
        <v>77</v>
      </c>
      <c r="J39" s="32">
        <v>999</v>
      </c>
    </row>
    <row r="40" spans="1:12" s="4" customFormat="1">
      <c r="A40" s="52">
        <v>6.6</v>
      </c>
      <c r="B40" s="51" t="s">
        <v>82</v>
      </c>
      <c r="C40" s="104" t="s">
        <v>15</v>
      </c>
      <c r="D40" s="98" t="s">
        <v>22</v>
      </c>
      <c r="E40" s="82"/>
      <c r="F40" s="52">
        <v>1</v>
      </c>
      <c r="G40" s="37" t="s">
        <v>15</v>
      </c>
      <c r="H40" s="52"/>
      <c r="I40" s="32"/>
      <c r="J40" s="32">
        <v>999</v>
      </c>
      <c r="L40" s="77"/>
    </row>
    <row r="41" spans="1:12" s="4" customFormat="1">
      <c r="A41" s="52"/>
      <c r="B41" s="29"/>
      <c r="C41" s="62"/>
      <c r="D41" s="98"/>
      <c r="E41" s="82"/>
      <c r="F41" s="52"/>
      <c r="G41" s="37"/>
      <c r="H41" s="52"/>
      <c r="I41" s="32"/>
      <c r="L41" s="77"/>
    </row>
    <row r="42" spans="1:12" s="2" customFormat="1">
      <c r="A42" s="95">
        <v>7</v>
      </c>
      <c r="B42" s="94" t="s">
        <v>30</v>
      </c>
      <c r="C42" s="26" t="s">
        <v>31</v>
      </c>
      <c r="D42" s="94"/>
      <c r="E42" s="72"/>
      <c r="F42" s="26">
        <v>1</v>
      </c>
      <c r="G42" s="27" t="s">
        <v>15</v>
      </c>
      <c r="H42" s="96"/>
      <c r="I42" s="121"/>
      <c r="J42" s="109">
        <f>SUMPRODUCT(F43:F52,J43:J52)</f>
        <v>188.17999999999998</v>
      </c>
    </row>
    <row r="43" spans="1:12" s="2" customFormat="1">
      <c r="A43" s="69">
        <v>7.1</v>
      </c>
      <c r="B43" s="85" t="s">
        <v>32</v>
      </c>
      <c r="C43" s="69">
        <v>400477</v>
      </c>
      <c r="D43" s="31" t="s">
        <v>88</v>
      </c>
      <c r="E43" s="97" t="s">
        <v>61</v>
      </c>
      <c r="F43" s="69">
        <v>4</v>
      </c>
      <c r="G43" s="11" t="s">
        <v>15</v>
      </c>
      <c r="H43" s="69"/>
      <c r="I43" s="120"/>
      <c r="J43" s="12">
        <v>1.63</v>
      </c>
    </row>
    <row r="44" spans="1:12" s="2" customFormat="1">
      <c r="A44" s="69">
        <v>7.2</v>
      </c>
      <c r="B44" s="85" t="s">
        <v>33</v>
      </c>
      <c r="C44" s="69">
        <v>400545</v>
      </c>
      <c r="D44" s="31" t="s">
        <v>88</v>
      </c>
      <c r="E44" s="97" t="s">
        <v>62</v>
      </c>
      <c r="F44" s="69">
        <v>4</v>
      </c>
      <c r="G44" s="11" t="s">
        <v>15</v>
      </c>
      <c r="H44" s="69"/>
      <c r="I44" s="120"/>
      <c r="J44" s="12">
        <v>2.65</v>
      </c>
    </row>
    <row r="45" spans="1:12" s="2" customFormat="1">
      <c r="A45" s="69">
        <v>7.3</v>
      </c>
      <c r="B45" s="85" t="s">
        <v>34</v>
      </c>
      <c r="C45" s="69">
        <v>400457</v>
      </c>
      <c r="D45" s="31" t="s">
        <v>88</v>
      </c>
      <c r="E45" s="97" t="s">
        <v>63</v>
      </c>
      <c r="F45" s="69">
        <v>4</v>
      </c>
      <c r="G45" s="11" t="s">
        <v>15</v>
      </c>
      <c r="H45" s="69"/>
      <c r="I45" s="120"/>
      <c r="J45" s="12">
        <v>3.94</v>
      </c>
    </row>
    <row r="46" spans="1:12" s="2" customFormat="1">
      <c r="A46" s="69">
        <v>7.4</v>
      </c>
      <c r="B46" s="85" t="s">
        <v>35</v>
      </c>
      <c r="C46" s="69">
        <v>400652</v>
      </c>
      <c r="D46" s="31" t="s">
        <v>88</v>
      </c>
      <c r="E46" s="97" t="s">
        <v>64</v>
      </c>
      <c r="F46" s="69">
        <v>4</v>
      </c>
      <c r="G46" s="11" t="s">
        <v>15</v>
      </c>
      <c r="H46" s="69"/>
      <c r="I46" s="120"/>
      <c r="J46" s="12">
        <v>6.22</v>
      </c>
    </row>
    <row r="47" spans="1:12" s="2" customFormat="1">
      <c r="A47" s="69">
        <v>7.5</v>
      </c>
      <c r="B47" s="85" t="s">
        <v>36</v>
      </c>
      <c r="C47" s="69">
        <v>400551</v>
      </c>
      <c r="D47" s="31" t="s">
        <v>88</v>
      </c>
      <c r="E47" s="97" t="s">
        <v>65</v>
      </c>
      <c r="F47" s="69">
        <v>4</v>
      </c>
      <c r="G47" s="11" t="s">
        <v>15</v>
      </c>
      <c r="H47" s="69"/>
      <c r="I47" s="120"/>
      <c r="J47" s="72">
        <v>9.68</v>
      </c>
    </row>
    <row r="48" spans="1:12" s="2" customFormat="1">
      <c r="A48" s="69">
        <v>7.6</v>
      </c>
      <c r="B48" s="85" t="s">
        <v>37</v>
      </c>
      <c r="C48" s="69">
        <v>400608</v>
      </c>
      <c r="D48" s="31" t="s">
        <v>88</v>
      </c>
      <c r="E48" s="97" t="s">
        <v>66</v>
      </c>
      <c r="F48" s="69">
        <v>4</v>
      </c>
      <c r="G48" s="11" t="s">
        <v>15</v>
      </c>
      <c r="H48" s="69"/>
      <c r="I48" s="120"/>
      <c r="J48" s="72">
        <v>16.04</v>
      </c>
    </row>
    <row r="49" spans="1:12" s="2" customFormat="1">
      <c r="A49" s="69">
        <v>7.8</v>
      </c>
      <c r="B49" s="85" t="s">
        <v>67</v>
      </c>
      <c r="C49" s="69">
        <v>440141</v>
      </c>
      <c r="D49" s="98" t="s">
        <v>21</v>
      </c>
      <c r="E49" s="97" t="s">
        <v>68</v>
      </c>
      <c r="F49" s="69">
        <v>4</v>
      </c>
      <c r="G49" s="11" t="s">
        <v>15</v>
      </c>
      <c r="H49" s="69"/>
      <c r="I49" s="120"/>
      <c r="J49" s="72">
        <v>1.83</v>
      </c>
    </row>
    <row r="50" spans="1:12" s="2" customFormat="1">
      <c r="A50" s="69">
        <v>7.9</v>
      </c>
      <c r="B50" s="85" t="s">
        <v>38</v>
      </c>
      <c r="C50" s="99" t="s">
        <v>39</v>
      </c>
      <c r="D50" s="31"/>
      <c r="E50" s="97" t="s">
        <v>69</v>
      </c>
      <c r="F50" s="69">
        <v>4</v>
      </c>
      <c r="G50" s="100" t="s">
        <v>40</v>
      </c>
      <c r="H50" s="101" t="s">
        <v>41</v>
      </c>
      <c r="I50" s="120"/>
      <c r="J50" s="72">
        <v>0.73250000000000004</v>
      </c>
    </row>
    <row r="51" spans="1:12" s="2" customFormat="1" ht="16.5" customHeight="1">
      <c r="A51" s="102" t="s">
        <v>71</v>
      </c>
      <c r="B51" s="85" t="s">
        <v>42</v>
      </c>
      <c r="C51" s="99" t="s">
        <v>43</v>
      </c>
      <c r="D51" s="31"/>
      <c r="E51" s="97" t="s">
        <v>70</v>
      </c>
      <c r="F51" s="69">
        <v>4</v>
      </c>
      <c r="G51" s="100" t="s">
        <v>89</v>
      </c>
      <c r="H51" s="101" t="s">
        <v>44</v>
      </c>
      <c r="I51" s="120"/>
      <c r="J51" s="72">
        <v>1.7925</v>
      </c>
    </row>
    <row r="52" spans="1:12" s="2" customFormat="1" ht="16.5" customHeight="1">
      <c r="A52" s="69">
        <v>7.11</v>
      </c>
      <c r="B52" s="85" t="s">
        <v>45</v>
      </c>
      <c r="C52" s="103" t="s">
        <v>46</v>
      </c>
      <c r="D52" s="98"/>
      <c r="E52" s="72"/>
      <c r="F52" s="69">
        <v>1</v>
      </c>
      <c r="G52" s="11" t="s">
        <v>18</v>
      </c>
      <c r="H52" s="69"/>
      <c r="I52" s="120"/>
      <c r="J52" s="72">
        <v>10.119999999999999</v>
      </c>
    </row>
    <row r="53" spans="1:12" s="6" customFormat="1" ht="16.5" customHeight="1">
      <c r="A53" s="52"/>
      <c r="B53" s="57"/>
      <c r="C53" s="66"/>
      <c r="D53" s="53"/>
      <c r="E53" s="32"/>
      <c r="F53" s="52"/>
      <c r="G53" s="37"/>
      <c r="H53" s="35"/>
      <c r="I53" s="122"/>
      <c r="L53" s="79"/>
    </row>
    <row r="54" spans="1:12" s="6" customFormat="1" ht="16.5" customHeight="1">
      <c r="A54" s="67">
        <v>7</v>
      </c>
      <c r="B54" s="36" t="s">
        <v>161</v>
      </c>
      <c r="C54" s="35">
        <v>472838</v>
      </c>
      <c r="D54" s="36"/>
      <c r="E54" s="32"/>
      <c r="F54" s="32">
        <v>1</v>
      </c>
      <c r="G54" s="37" t="s">
        <v>18</v>
      </c>
      <c r="H54" s="68"/>
      <c r="I54" s="122"/>
      <c r="J54" s="110">
        <v>999</v>
      </c>
      <c r="L54" s="79"/>
    </row>
    <row r="55" spans="1:12" s="6" customFormat="1" ht="16.5" customHeight="1">
      <c r="A55" s="67"/>
      <c r="B55" s="36"/>
      <c r="C55" s="35"/>
      <c r="D55" s="36"/>
      <c r="E55" s="32"/>
      <c r="F55" s="32"/>
      <c r="G55" s="37"/>
      <c r="H55" s="68"/>
      <c r="I55" s="122"/>
      <c r="J55" s="12"/>
      <c r="L55" s="79"/>
    </row>
    <row r="56" spans="1:12" s="6" customFormat="1" ht="16.5" customHeight="1">
      <c r="A56" s="69">
        <v>8</v>
      </c>
      <c r="B56" s="29" t="s">
        <v>146</v>
      </c>
      <c r="C56" s="35" t="s">
        <v>15</v>
      </c>
      <c r="D56" s="36"/>
      <c r="E56" s="32"/>
      <c r="F56" s="32">
        <v>1</v>
      </c>
      <c r="G56" s="37" t="s">
        <v>18</v>
      </c>
      <c r="H56" s="68"/>
      <c r="I56" s="122"/>
      <c r="J56" s="110">
        <v>999</v>
      </c>
      <c r="L56" s="79"/>
    </row>
    <row r="57" spans="1:12" s="6" customFormat="1" ht="16.5" customHeight="1">
      <c r="A57" s="52"/>
      <c r="B57" s="57"/>
      <c r="C57" s="35"/>
      <c r="D57" s="56"/>
      <c r="E57" s="63"/>
      <c r="F57" s="52"/>
      <c r="G57" s="61"/>
      <c r="H57" s="35"/>
      <c r="I57" s="122"/>
      <c r="L57" s="79"/>
    </row>
    <row r="58" spans="1:12" s="6" customFormat="1" ht="16.5" customHeight="1">
      <c r="A58" s="24">
        <v>9</v>
      </c>
      <c r="B58" s="55" t="s">
        <v>150</v>
      </c>
      <c r="C58" s="45">
        <v>701699</v>
      </c>
      <c r="D58" s="116"/>
      <c r="E58" s="117"/>
      <c r="F58" s="54">
        <v>1</v>
      </c>
      <c r="G58" s="118" t="s">
        <v>47</v>
      </c>
      <c r="H58" s="45"/>
      <c r="I58" s="123"/>
      <c r="J58" s="109">
        <f>SUMPRODUCT(F59:F60,J59:J60)</f>
        <v>1998</v>
      </c>
      <c r="L58" s="79"/>
    </row>
    <row r="59" spans="1:12" ht="16.5" customHeight="1">
      <c r="A59" s="69">
        <v>9.1</v>
      </c>
      <c r="B59" s="31" t="s">
        <v>151</v>
      </c>
      <c r="C59" s="83">
        <v>472841</v>
      </c>
      <c r="D59" s="31"/>
      <c r="E59" s="72"/>
      <c r="F59" s="72">
        <v>1</v>
      </c>
      <c r="G59" s="11" t="s">
        <v>47</v>
      </c>
      <c r="H59" s="119"/>
      <c r="J59" s="84">
        <v>999</v>
      </c>
    </row>
    <row r="60" spans="1:12" ht="16.5" customHeight="1">
      <c r="A60" s="69">
        <v>9.1999999999999993</v>
      </c>
      <c r="B60" s="31" t="s">
        <v>152</v>
      </c>
      <c r="C60" s="83">
        <v>472027</v>
      </c>
      <c r="D60" s="86"/>
      <c r="E60" s="72"/>
      <c r="F60" s="72">
        <v>1</v>
      </c>
      <c r="G60" s="72" t="s">
        <v>47</v>
      </c>
      <c r="H60" s="11"/>
      <c r="I60" s="119"/>
      <c r="J60" s="12">
        <v>999</v>
      </c>
    </row>
    <row r="61" spans="1:12" s="6" customFormat="1" ht="16.5" customHeight="1">
      <c r="A61" s="70"/>
      <c r="B61" s="31"/>
      <c r="C61" s="66"/>
      <c r="D61" s="36"/>
      <c r="E61" s="32"/>
      <c r="F61" s="32"/>
      <c r="G61" s="37"/>
      <c r="H61" s="71"/>
      <c r="I61" s="122"/>
      <c r="L61" s="79"/>
    </row>
    <row r="62" spans="1:12" s="6" customFormat="1" ht="16.5" customHeight="1">
      <c r="A62" s="70">
        <v>10</v>
      </c>
      <c r="B62" s="31" t="s">
        <v>48</v>
      </c>
      <c r="C62" s="66" t="s">
        <v>15</v>
      </c>
      <c r="D62" s="36"/>
      <c r="E62" s="32"/>
      <c r="F62" s="32">
        <v>2</v>
      </c>
      <c r="G62" s="37" t="s">
        <v>15</v>
      </c>
      <c r="H62" s="71"/>
      <c r="I62" s="122"/>
      <c r="J62" s="110">
        <v>0.12</v>
      </c>
      <c r="L62" s="79"/>
    </row>
    <row r="63" spans="1:12" s="6" customFormat="1" ht="16.5" customHeight="1">
      <c r="A63" s="66"/>
      <c r="B63" s="36"/>
      <c r="C63" s="66"/>
      <c r="D63" s="36"/>
      <c r="E63" s="32"/>
      <c r="F63" s="32"/>
      <c r="G63" s="37"/>
      <c r="H63" s="71"/>
      <c r="I63" s="122"/>
      <c r="L63" s="79"/>
    </row>
    <row r="64" spans="1:12" s="1" customFormat="1" ht="15.75">
      <c r="A64" s="95">
        <v>11</v>
      </c>
      <c r="B64" s="94" t="s">
        <v>153</v>
      </c>
      <c r="C64" s="95" t="s">
        <v>154</v>
      </c>
      <c r="D64" s="94"/>
      <c r="E64" s="26"/>
      <c r="F64" s="148" t="s">
        <v>155</v>
      </c>
      <c r="G64" s="47" t="s">
        <v>47</v>
      </c>
      <c r="H64" s="96"/>
      <c r="I64" s="121"/>
      <c r="J64" s="109">
        <f>SUMPRODUCT(F65:F66,J65:J66)</f>
        <v>1998</v>
      </c>
    </row>
    <row r="65" spans="1:12">
      <c r="A65" s="70">
        <v>11.1</v>
      </c>
      <c r="B65" s="31" t="s">
        <v>156</v>
      </c>
      <c r="C65" s="70" t="s">
        <v>157</v>
      </c>
      <c r="D65" s="31"/>
      <c r="E65" s="72"/>
      <c r="F65" s="115">
        <v>1</v>
      </c>
      <c r="G65" s="37" t="s">
        <v>47</v>
      </c>
      <c r="J65" s="84">
        <v>999</v>
      </c>
    </row>
    <row r="66" spans="1:12">
      <c r="A66" s="70">
        <v>11.2</v>
      </c>
      <c r="B66" s="31" t="s">
        <v>158</v>
      </c>
      <c r="C66" s="70" t="s">
        <v>159</v>
      </c>
      <c r="D66" s="31"/>
      <c r="E66" s="72"/>
      <c r="F66" s="115">
        <v>1</v>
      </c>
      <c r="G66" s="37" t="s">
        <v>47</v>
      </c>
      <c r="J66" s="84">
        <v>999</v>
      </c>
    </row>
    <row r="67" spans="1:12" ht="16.5" customHeight="1">
      <c r="A67" s="70"/>
      <c r="B67" s="31"/>
      <c r="C67" s="69"/>
      <c r="D67" s="31"/>
      <c r="E67" s="72"/>
      <c r="F67" s="72"/>
      <c r="J67" s="84"/>
      <c r="L67" s="81"/>
    </row>
    <row r="68" spans="1:12" ht="16.5" customHeight="1">
      <c r="A68" s="70">
        <v>12</v>
      </c>
      <c r="B68" s="31" t="s">
        <v>49</v>
      </c>
      <c r="C68" s="70" t="s">
        <v>15</v>
      </c>
      <c r="D68" s="31"/>
      <c r="E68" s="72"/>
      <c r="F68" s="73" t="s">
        <v>50</v>
      </c>
      <c r="G68" s="11" t="s">
        <v>15</v>
      </c>
      <c r="J68" s="12">
        <v>4.5</v>
      </c>
      <c r="L68" s="81"/>
    </row>
    <row r="69" spans="1:12" ht="16.5" customHeight="1">
      <c r="J69" s="12"/>
    </row>
    <row r="70" spans="1:12" ht="16.5" customHeight="1">
      <c r="J70" s="12"/>
    </row>
    <row r="71" spans="1:12">
      <c r="A71" s="90" t="s">
        <v>56</v>
      </c>
      <c r="I71" s="124" t="s">
        <v>85</v>
      </c>
      <c r="J71" s="12">
        <f>SUM(F4*J4)+(F14*J14)+(F18*J18)+(F22*J22)+(F26*J26)+(F32*J32)+(F42*J42)+(F54*J54)+(F56*J56)+(F58*J58)+(F62*J62)</f>
        <v>43153.8</v>
      </c>
    </row>
    <row r="72" spans="1:12">
      <c r="A72" s="90" t="s">
        <v>57</v>
      </c>
      <c r="B72" s="9" t="s">
        <v>58</v>
      </c>
      <c r="H72" s="107"/>
      <c r="I72" s="125" t="s">
        <v>86</v>
      </c>
      <c r="J72" s="108">
        <f>SUM(J71)+(F64*(J64+J68))</f>
        <v>45156.3</v>
      </c>
    </row>
    <row r="73" spans="1:12">
      <c r="A73" s="91" t="s">
        <v>59</v>
      </c>
      <c r="B73" s="92" t="s">
        <v>60</v>
      </c>
      <c r="I73" s="124" t="s">
        <v>87</v>
      </c>
      <c r="J73" s="12">
        <f>SUM(J72/F64)</f>
        <v>45156.3</v>
      </c>
    </row>
  </sheetData>
  <pageMargins left="0.69930555555555551" right="0.69930555555555551" top="0.75" bottom="0.75" header="0.3" footer="0.3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2012-08-29T13:18:27Z</cp:lastPrinted>
  <dcterms:created xsi:type="dcterms:W3CDTF">2012-04-17T15:07:43Z</dcterms:created>
  <dcterms:modified xsi:type="dcterms:W3CDTF">2026-08-18T13:08:01Z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7AC90E73E6584F68BB362FE0EE883541_12</vt:lpwstr>
  </property>
</Properties>
</file>