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DCB5084-F491-4C66-8B56-97E3783AA6F9}" xr6:coauthVersionLast="47" xr6:coauthVersionMax="47" xr10:uidLastSave="{00000000-0000-0000-0000-000000000000}"/>
  <bookViews>
    <workbookView xWindow="1560" yWindow="1560" windowWidth="21600" windowHeight="11385" xr2:uid="{FB3A05D9-EEB2-42F1-85A3-7D1E6002B8C9}"/>
  </bookViews>
  <sheets>
    <sheet name="Sheet1" sheetId="1" r:id="rId1"/>
  </sheets>
  <definedNames>
    <definedName name="_xlnm._FilterDatabase" localSheetId="0" hidden="1">Sheet1!$A$32:$A$35</definedName>
    <definedName name="_xlnm.Print_Area" localSheetId="0">Sheet1!$A$1:$H$58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24" i="1"/>
  <c r="J37" i="1"/>
  <c r="J43" i="1"/>
  <c r="J48" i="1"/>
  <c r="J54" i="1"/>
  <c r="J61" i="1"/>
  <c r="J62" i="1"/>
  <c r="J63" i="1"/>
</calcChain>
</file>

<file path=xl/sharedStrings.xml><?xml version="1.0" encoding="utf-8"?>
<sst xmlns="http://schemas.openxmlformats.org/spreadsheetml/2006/main" count="222" uniqueCount="165">
  <si>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</si>
  <si>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</si>
  <si>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</si>
  <si>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</si>
  <si>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</si>
  <si>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</si>
  <si>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</si>
  <si>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</si>
  <si>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</si>
  <si>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</si>
  <si>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</si>
  <si>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</si>
  <si>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</si>
  <si>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--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</si>
  <si>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</si>
  <si>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</si>
  <si>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</si>
  <si>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</si>
  <si>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</si>
  <si>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</si>
  <si>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</si>
  <si>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</si>
  <si>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</si>
  <si>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</si>
  <si>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</si>
  <si>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</si>
  <si>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</si>
  <si>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</si>
  <si>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</si>
  <si>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</si>
  <si>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</si>
  <si>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</si>
  <si>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</si>
  <si>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</si>
  <si>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</si>
  <si>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</si>
  <si>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</si>
  <si>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</si>
  <si>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</si>
  <si>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</si>
  <si>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</si>
  <si>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</si>
  <si>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</si>
  <si>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</si>
  <si>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BAGGED TOOLS</t>
  </si>
  <si>
    <t>TRANSPARENT</t>
  </si>
  <si>
    <t xml:space="preserve">PLAIN 0.04mm THK SEALED POLYETHYLENE BAG </t>
  </si>
  <si>
    <t>TV FIXINGS KIT</t>
  </si>
  <si>
    <t>M8x20O/Dx1.5THK PLAIN WASHER</t>
  </si>
  <si>
    <t>ZP+BP / 电镀 黑锌</t>
  </si>
  <si>
    <t>BZP / 电镀 蓝白锌</t>
  </si>
  <si>
    <t>BLACK
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</si>
  <si>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</si>
  <si>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</si>
  <si>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</si>
  <si>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</si>
  <si>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</si>
  <si>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</si>
  <si>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</si>
  <si>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</si>
  <si>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</si>
  <si>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</si>
  <si>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</si>
  <si>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</si>
  <si>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</si>
  <si>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WALL BRKT ASSY</t>
  </si>
  <si>
    <t>May-07-22</t>
  </si>
  <si>
    <t>WALL BRKT</t>
  </si>
  <si>
    <t>FINE TEXTURE BLACK PC / 喷塑砂纹黑</t>
  </si>
  <si>
    <t>6659-1</t>
  </si>
  <si>
    <t>May-04-22</t>
  </si>
  <si>
    <t>LP73-69F-L001</t>
  </si>
  <si>
    <t>600 TILT VESA BRKT ASSY</t>
  </si>
  <si>
    <t>HANGER WELDED ASSY</t>
  </si>
  <si>
    <t>2.1.1</t>
  </si>
  <si>
    <t>HANGER MEMBER B</t>
  </si>
  <si>
    <t>2.1.2</t>
  </si>
  <si>
    <t>HANGER MEMBER A</t>
  </si>
  <si>
    <t>LOCKING HOOK</t>
  </si>
  <si>
    <t>600 TILT VESA BRKT</t>
  </si>
  <si>
    <t>FRICTION SPACER</t>
  </si>
  <si>
    <t>PULL CORD</t>
  </si>
  <si>
    <t>STEP BUSH</t>
  </si>
  <si>
    <t>PLASTIC WASHER</t>
  </si>
  <si>
    <t>6.2IDx14.5ODx1THK PLAIN WASHER</t>
  </si>
  <si>
    <t>M6x12LG SOCKET FLAT BEVEL HEAD SCREW</t>
  </si>
  <si>
    <t>TENSION SPRING 6DIA x 17.5LG x 0.6WIRE</t>
  </si>
  <si>
    <t>2.10</t>
  </si>
  <si>
    <t>6659-A</t>
  </si>
  <si>
    <t>6659-B</t>
  </si>
  <si>
    <t>6659-4</t>
  </si>
  <si>
    <t>6659-3</t>
  </si>
  <si>
    <t>6659-5</t>
  </si>
  <si>
    <t>6659-2</t>
  </si>
  <si>
    <t>6659-7</t>
  </si>
  <si>
    <t>6659-9</t>
  </si>
  <si>
    <t>6659-10</t>
  </si>
  <si>
    <t>6654-30</t>
  </si>
  <si>
    <t>6659-12</t>
  </si>
  <si>
    <t>6659-13</t>
  </si>
  <si>
    <t>6659-6</t>
  </si>
  <si>
    <t>6659-8</t>
  </si>
  <si>
    <t>LP73-69T-B01</t>
  </si>
  <si>
    <t>LP73-69T-B02</t>
  </si>
  <si>
    <t>LP73-69T-L003</t>
  </si>
  <si>
    <t>LP73-69T-L002</t>
  </si>
  <si>
    <t>ELECTROPHORESIS BLACK / 电泳黑色</t>
  </si>
  <si>
    <t>LP73-46F-L003</t>
  </si>
  <si>
    <t>LP73-69T-L001</t>
  </si>
  <si>
    <t>LP73-46T-L004</t>
  </si>
  <si>
    <t>6659-14</t>
  </si>
  <si>
    <t>LS001</t>
  </si>
  <si>
    <t>Nov-05-21</t>
  </si>
  <si>
    <t>DWS35-01-L019</t>
  </si>
  <si>
    <t>May-11-22</t>
  </si>
  <si>
    <t>LP08-24T-L006</t>
  </si>
  <si>
    <t>GB041113</t>
  </si>
  <si>
    <t>GB031220</t>
  </si>
  <si>
    <t>GB131050</t>
  </si>
  <si>
    <t>GB131043</t>
  </si>
  <si>
    <t>LP21-24F-L004</t>
  </si>
  <si>
    <t>3.10</t>
  </si>
  <si>
    <t>6659-15</t>
  </si>
  <si>
    <t>Sep-20-24</t>
  </si>
  <si>
    <t>99604-LP73-69T-01-NT-P01</t>
  </si>
  <si>
    <t>6659-16</t>
  </si>
  <si>
    <t>99604-LP73-69T-01-NT-P02</t>
  </si>
  <si>
    <t>900 TILT MOUNT ASSY (PHL901)</t>
  </si>
  <si>
    <t>LP73-69T</t>
  </si>
  <si>
    <t>PHL901 FITTINGS SET</t>
  </si>
  <si>
    <t>4mm ALLEN KEY 25x70LG</t>
  </si>
  <si>
    <t>S</t>
  </si>
  <si>
    <t>TRACK LABEL (ADHEAR TO REAR OF 6659-1)</t>
  </si>
  <si>
    <t>A</t>
  </si>
  <si>
    <t>B</t>
  </si>
  <si>
    <t>Q</t>
  </si>
  <si>
    <t>Nov-15-20</t>
  </si>
  <si>
    <t>Nov-15-15</t>
  </si>
  <si>
    <t>Nov-15-24</t>
  </si>
  <si>
    <t>LP73-69T(96106)-P01</t>
  </si>
  <si>
    <t>Dec-04-24</t>
  </si>
  <si>
    <t>6659-17</t>
  </si>
  <si>
    <t>(472288)</t>
  </si>
  <si>
    <t>OUTER CARTON (100R TYPE 1 BASIC)</t>
  </si>
  <si>
    <t>VESA ADAPTER BOX (100% RECYCLED)</t>
  </si>
  <si>
    <t>END CELLULAR BOARD ASSY (100% RECYCLED)</t>
  </si>
  <si>
    <t>CELLULAR BOARD ASSY (100% RECYCLED)</t>
  </si>
  <si>
    <t>ITEM WEIGHT (g)</t>
  </si>
  <si>
    <t>GIFT BOXED WEIGHT (g)</t>
  </si>
  <si>
    <t>BOM TOTAL WEIGHT (g)</t>
  </si>
  <si>
    <t>GROSS WEIGHT (g)</t>
  </si>
  <si>
    <t>APXT9100</t>
  </si>
  <si>
    <t>APXT9100  BARCODE LABEL</t>
  </si>
  <si>
    <t>APXT9100 BARCODE LABEL</t>
  </si>
  <si>
    <t>PHL901 GENERIC INSTRUCTION LEAFLET (EN/SP/FC)</t>
  </si>
  <si>
    <t>(701532)</t>
  </si>
  <si>
    <t>Check weight</t>
  </si>
  <si>
    <t>8.8 ZP+BP / 电镀 黑锌</t>
  </si>
  <si>
    <t>4.8 BZP / 电镀 蓝白锌</t>
  </si>
  <si>
    <t>APXT9100 BOX ASSY</t>
  </si>
  <si>
    <t>APXT9100 1C BROWN BOX</t>
  </si>
  <si>
    <t>Ø6x35LG FLAT HEAD RIVET</t>
  </si>
  <si>
    <t>Ø4x8LG FLAT HEAD RIVET</t>
  </si>
  <si>
    <t>02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</si>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</sst>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6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left"/>
    </xf>
    <xf numFmtId="49" fontId="24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5" fillId="0" borderId="0" xfId="0" applyFont="1"/>
    <xf numFmtId="49" fontId="26" fillId="0" borderId="0" xfId="0" applyNumberFormat="1" applyFont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2" fillId="0" borderId="0" xfId="0" applyFont="1" applyFill="1" applyAlignment="1">
      <alignment horizontal="left" vertic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2" fontId="33" fillId="0" borderId="12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right"/>
    </xf>
    <xf numFmtId="0" fontId="24" fillId="0" borderId="0" xfId="0" applyFont="1" applyAlignment="1">
      <alignment horizontal="center" vertical="center" wrapText="1"/>
    </xf>
    <xf numFmtId="49" fontId="24" fillId="0" borderId="0" xfId="38" applyNumberFormat="1" applyFont="1" applyAlignment="1">
      <alignment horizontal="center" vertical="center" wrapText="1"/>
    </xf>
    <xf numFmtId="0" fontId="30" fillId="0" borderId="0" xfId="0" applyNumberFormat="1" applyFont="1"/>
    <xf numFmtId="0" fontId="0" fillId="0" borderId="0" xfId="0" applyNumberFormat="1"/>
    <xf numFmtId="0" fontId="31" fillId="0" borderId="0" xfId="0" applyNumberFormat="1" applyFont="1"/>
    <xf numFmtId="0" fontId="15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0" fillId="0" borderId="0" xfId="0" applyNumberFormat="1" applyFill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A2865C0-0EDE-45C0-B41C-DB3912DE54A0}"/>
    <cellStyle name="Normal 3" xfId="38" xr:uid="{084EC3BF-A181-42AC-B8B1-527418621815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192D-EFE1-4699-B78A-5EBA5F7989B2}">
  <sheetPr>
    <pageSetUpPr fitToPage="1"/>
  </sheetPr>
  <dimension ref="A1:O63"/>
  <sheetViews>
    <sheetView tabSelected="1" zoomScale="70" zoomScaleNormal="70" workbookViewId="0">
      <pane ySplit="3" topLeftCell="A7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70.7109375" style="3" customWidth="1"/>
    <col min="3" max="3" width="13.7109375" style="28" customWidth="1"/>
    <col min="4" max="4" width="50.7109375" style="10" customWidth="1"/>
    <col min="5" max="5" width="8.5703125" style="10" customWidth="1"/>
    <col min="6" max="6" width="12.5703125" style="3" customWidth="1"/>
    <col min="7" max="7" width="15.5703125" style="31" customWidth="1"/>
    <col min="8" max="8" width="33.140625" style="18" customWidth="1"/>
    <col min="9" max="9" width="8.5703125" style="18" customWidth="1"/>
    <col min="10" max="10" width="15.5703125" style="18" customWidth="1"/>
    <col min="11" max="16384" width="9.140625" style="3"/>
  </cols>
  <sheetData>
    <row r="1" spans="1:15" s="37" customFormat="1" x14ac:dyDescent="0.25">
      <c r="A1" s="6"/>
      <c r="B1" s="5" t="s">
        <v>0</v>
      </c>
      <c r="C1" s="26" t="s">
        <v>1</v>
      </c>
      <c r="D1" s="4" t="s">
        <v>2</v>
      </c>
      <c r="E1" s="4"/>
      <c r="F1" s="4" t="s">
        <v>3</v>
      </c>
      <c r="G1" s="29" t="s">
        <v>4</v>
      </c>
      <c r="H1" s="24" t="s">
        <v>22</v>
      </c>
      <c r="I1" s="18"/>
      <c r="J1" s="18"/>
    </row>
    <row r="2" spans="1:15" s="38" customFormat="1" ht="49.5" customHeight="1" thickBot="1" x14ac:dyDescent="0.25">
      <c r="A2" s="13"/>
      <c r="B2" s="8" t="s">
        <v>127</v>
      </c>
      <c r="C2" s="27" t="s">
        <v>151</v>
      </c>
      <c r="D2" s="7" t="s">
        <v>51</v>
      </c>
      <c r="E2" s="7"/>
      <c r="F2" s="20">
        <v>46010</v>
      </c>
      <c r="G2" s="30" t="s">
        <v>163</v>
      </c>
      <c r="H2" s="25" t="s">
        <v>128</v>
      </c>
      <c r="I2" s="9"/>
      <c r="J2" s="9"/>
    </row>
    <row r="3" spans="1:15" s="39" customFormat="1" ht="33" x14ac:dyDescent="0.25">
      <c r="A3" s="6" t="s">
        <v>5</v>
      </c>
      <c r="B3" s="5" t="s">
        <v>6</v>
      </c>
      <c r="C3" s="26" t="s">
        <v>7</v>
      </c>
      <c r="D3" s="4" t="s">
        <v>2</v>
      </c>
      <c r="E3" s="4" t="s">
        <v>8</v>
      </c>
      <c r="F3" s="4" t="s">
        <v>43</v>
      </c>
      <c r="G3" s="26" t="s">
        <v>4</v>
      </c>
      <c r="H3" s="26" t="s">
        <v>21</v>
      </c>
      <c r="I3" s="19" t="s">
        <v>12</v>
      </c>
      <c r="J3" s="19" t="s">
        <v>147</v>
      </c>
    </row>
    <row r="4" spans="1:15" s="89" customFormat="1" ht="16.5" customHeight="1" x14ac:dyDescent="0.25">
      <c r="A4" s="16">
        <v>1</v>
      </c>
      <c r="B4" s="17" t="s">
        <v>65</v>
      </c>
      <c r="C4" s="16" t="s">
        <v>10</v>
      </c>
      <c r="D4" s="91"/>
      <c r="E4" s="16"/>
      <c r="F4" s="16">
        <v>1</v>
      </c>
      <c r="G4" s="16" t="s">
        <v>10</v>
      </c>
      <c r="H4" s="16"/>
      <c r="I4" s="16"/>
      <c r="J4" s="103">
        <f>SUMPRODUCT(F5:F6,J5:J6)</f>
        <v>2085.0500000000002</v>
      </c>
      <c r="O4" s="113"/>
    </row>
    <row r="5" spans="1:15" customFormat="1" ht="16.5" customHeight="1" x14ac:dyDescent="0.25">
      <c r="A5" s="11">
        <v>1.1000000000000001</v>
      </c>
      <c r="B5" s="12" t="s">
        <v>67</v>
      </c>
      <c r="C5" s="11" t="s">
        <v>69</v>
      </c>
      <c r="D5" s="12" t="s">
        <v>68</v>
      </c>
      <c r="E5" s="11"/>
      <c r="F5" s="11">
        <v>1</v>
      </c>
      <c r="G5" s="11" t="s">
        <v>70</v>
      </c>
      <c r="H5" s="11" t="s">
        <v>71</v>
      </c>
      <c r="I5" s="11" t="s">
        <v>133</v>
      </c>
      <c r="J5" s="11">
        <v>2085</v>
      </c>
      <c r="O5" s="114"/>
    </row>
    <row r="6" spans="1:15" customFormat="1" ht="16.5" customHeight="1" x14ac:dyDescent="0.25">
      <c r="A6" s="11">
        <v>1.2</v>
      </c>
      <c r="B6" s="12" t="s">
        <v>132</v>
      </c>
      <c r="C6" s="11" t="s">
        <v>11</v>
      </c>
      <c r="D6" s="12"/>
      <c r="E6" s="11"/>
      <c r="F6" s="11">
        <v>1</v>
      </c>
      <c r="G6" s="11" t="s">
        <v>9</v>
      </c>
      <c r="H6" s="11" t="s">
        <v>10</v>
      </c>
      <c r="I6" s="11"/>
      <c r="J6" s="11">
        <v>0.05</v>
      </c>
      <c r="O6" s="114"/>
    </row>
    <row r="7" spans="1:15" customFormat="1" ht="16.5" customHeight="1" x14ac:dyDescent="0.25">
      <c r="A7" s="11"/>
      <c r="B7" s="12"/>
      <c r="C7" s="11"/>
      <c r="D7" s="12"/>
      <c r="E7" s="11"/>
      <c r="F7" s="11"/>
      <c r="G7" s="11"/>
      <c r="H7" s="11"/>
      <c r="I7" s="11"/>
      <c r="J7" s="11"/>
      <c r="O7" s="114"/>
    </row>
    <row r="8" spans="1:15" s="90" customFormat="1" ht="16.5" customHeight="1" x14ac:dyDescent="0.25">
      <c r="A8" s="32">
        <v>2</v>
      </c>
      <c r="B8" s="36" t="s">
        <v>72</v>
      </c>
      <c r="C8" s="32" t="s">
        <v>88</v>
      </c>
      <c r="D8" s="36"/>
      <c r="E8" s="32"/>
      <c r="F8" s="32">
        <v>2</v>
      </c>
      <c r="G8" s="32" t="s">
        <v>70</v>
      </c>
      <c r="H8" s="32" t="s">
        <v>102</v>
      </c>
      <c r="I8" s="32" t="s">
        <v>134</v>
      </c>
      <c r="J8" s="103">
        <f>SUMPRODUCT(F12:F22,J12:J22)+(F9*J9)</f>
        <v>947.20000000000016</v>
      </c>
      <c r="O8" s="115"/>
    </row>
    <row r="9" spans="1:15" s="94" customFormat="1" ht="16.5" customHeight="1" x14ac:dyDescent="0.25">
      <c r="A9" s="16">
        <v>2.1</v>
      </c>
      <c r="B9" s="17" t="s">
        <v>73</v>
      </c>
      <c r="C9" s="16" t="s">
        <v>89</v>
      </c>
      <c r="D9" s="17" t="s">
        <v>68</v>
      </c>
      <c r="E9" s="16"/>
      <c r="F9" s="16">
        <v>1</v>
      </c>
      <c r="G9" s="16" t="s">
        <v>70</v>
      </c>
      <c r="H9" s="16" t="s">
        <v>103</v>
      </c>
      <c r="I9" s="16"/>
      <c r="J9" s="104">
        <f>SUMPRODUCT(F10:F11,J10:J11)</f>
        <v>351</v>
      </c>
      <c r="O9" s="116"/>
    </row>
    <row r="10" spans="1:15" customFormat="1" ht="16.5" customHeight="1" x14ac:dyDescent="0.25">
      <c r="A10" s="11" t="s">
        <v>74</v>
      </c>
      <c r="B10" s="12" t="s">
        <v>75</v>
      </c>
      <c r="C10" s="11" t="s">
        <v>90</v>
      </c>
      <c r="D10" s="12"/>
      <c r="E10" s="11"/>
      <c r="F10" s="11">
        <v>1</v>
      </c>
      <c r="G10" s="11" t="s">
        <v>70</v>
      </c>
      <c r="H10" s="11" t="s">
        <v>104</v>
      </c>
      <c r="I10" s="11"/>
      <c r="J10" s="11">
        <v>165.5</v>
      </c>
      <c r="O10" s="114"/>
    </row>
    <row r="11" spans="1:15" customFormat="1" ht="16.5" customHeight="1" x14ac:dyDescent="0.25">
      <c r="A11" s="11" t="s">
        <v>76</v>
      </c>
      <c r="B11" s="12" t="s">
        <v>77</v>
      </c>
      <c r="C11" s="11" t="s">
        <v>91</v>
      </c>
      <c r="D11" s="12"/>
      <c r="E11" s="11"/>
      <c r="F11" s="11">
        <v>1</v>
      </c>
      <c r="G11" s="49" t="s">
        <v>70</v>
      </c>
      <c r="H11" s="11" t="s">
        <v>105</v>
      </c>
      <c r="I11" s="11"/>
      <c r="J11" s="11">
        <v>185.5</v>
      </c>
      <c r="O11" s="114"/>
    </row>
    <row r="12" spans="1:15" customFormat="1" ht="16.5" customHeight="1" x14ac:dyDescent="0.25">
      <c r="A12" s="11">
        <v>2.2000000000000002</v>
      </c>
      <c r="B12" s="12" t="s">
        <v>78</v>
      </c>
      <c r="C12" s="11" t="s">
        <v>92</v>
      </c>
      <c r="D12" s="12" t="s">
        <v>106</v>
      </c>
      <c r="E12" s="11"/>
      <c r="F12" s="11">
        <v>1</v>
      </c>
      <c r="G12" s="49" t="s">
        <v>70</v>
      </c>
      <c r="H12" s="11" t="s">
        <v>107</v>
      </c>
      <c r="I12" s="11"/>
      <c r="J12" s="11">
        <v>9.8000000000000007</v>
      </c>
      <c r="O12" s="114"/>
    </row>
    <row r="13" spans="1:15" customFormat="1" ht="16.5" customHeight="1" x14ac:dyDescent="0.25">
      <c r="A13" s="11">
        <v>2.2999999999999998</v>
      </c>
      <c r="B13" s="12" t="s">
        <v>79</v>
      </c>
      <c r="C13" s="11" t="s">
        <v>93</v>
      </c>
      <c r="D13" s="12" t="s">
        <v>68</v>
      </c>
      <c r="E13" s="11"/>
      <c r="F13" s="11">
        <v>1</v>
      </c>
      <c r="G13" s="11" t="s">
        <v>70</v>
      </c>
      <c r="H13" s="11" t="s">
        <v>108</v>
      </c>
      <c r="I13" s="11"/>
      <c r="J13" s="11">
        <v>547.5</v>
      </c>
      <c r="O13" s="114"/>
    </row>
    <row r="14" spans="1:15" customFormat="1" ht="16.5" customHeight="1" x14ac:dyDescent="0.25">
      <c r="A14" s="11">
        <v>2.4</v>
      </c>
      <c r="B14" s="12" t="s">
        <v>80</v>
      </c>
      <c r="C14" s="11" t="s">
        <v>94</v>
      </c>
      <c r="D14" s="12" t="s">
        <v>52</v>
      </c>
      <c r="E14" s="11"/>
      <c r="F14" s="11">
        <v>2</v>
      </c>
      <c r="G14" s="11" t="s">
        <v>70</v>
      </c>
      <c r="H14" s="11" t="s">
        <v>109</v>
      </c>
      <c r="I14" s="11"/>
      <c r="J14" s="11">
        <v>5.0750000000000002</v>
      </c>
      <c r="O14" s="114"/>
    </row>
    <row r="15" spans="1:15" customFormat="1" ht="16.5" customHeight="1" x14ac:dyDescent="0.25">
      <c r="A15" s="11">
        <v>2.5</v>
      </c>
      <c r="B15" s="12" t="s">
        <v>81</v>
      </c>
      <c r="C15" s="11" t="s">
        <v>110</v>
      </c>
      <c r="D15" s="12"/>
      <c r="E15" s="11"/>
      <c r="F15" s="11">
        <v>1</v>
      </c>
      <c r="G15" s="11" t="s">
        <v>70</v>
      </c>
      <c r="H15" s="11" t="s">
        <v>111</v>
      </c>
      <c r="I15" s="11"/>
      <c r="J15" s="11">
        <v>1.7</v>
      </c>
      <c r="O15" s="114"/>
    </row>
    <row r="16" spans="1:15" customFormat="1" ht="16.5" customHeight="1" x14ac:dyDescent="0.25">
      <c r="A16" s="11">
        <v>2.6</v>
      </c>
      <c r="B16" s="12" t="s">
        <v>82</v>
      </c>
      <c r="C16" s="11" t="s">
        <v>101</v>
      </c>
      <c r="D16" s="12" t="s">
        <v>53</v>
      </c>
      <c r="E16" s="11"/>
      <c r="F16" s="11">
        <v>4</v>
      </c>
      <c r="G16" s="11" t="s">
        <v>112</v>
      </c>
      <c r="H16" s="11" t="s">
        <v>113</v>
      </c>
      <c r="I16" s="11"/>
      <c r="J16" s="11">
        <v>0.48749999999999999</v>
      </c>
      <c r="O16" s="114"/>
    </row>
    <row r="17" spans="1:15" customFormat="1" ht="16.5" customHeight="1" x14ac:dyDescent="0.25">
      <c r="A17" s="11">
        <v>2.7</v>
      </c>
      <c r="B17" s="12" t="s">
        <v>83</v>
      </c>
      <c r="C17" s="11" t="s">
        <v>95</v>
      </c>
      <c r="D17" s="12" t="s">
        <v>52</v>
      </c>
      <c r="E17" s="11"/>
      <c r="F17" s="11">
        <v>2</v>
      </c>
      <c r="G17" s="11" t="s">
        <v>114</v>
      </c>
      <c r="H17" s="11" t="s">
        <v>115</v>
      </c>
      <c r="I17" s="11"/>
      <c r="J17" s="11">
        <v>0.3</v>
      </c>
      <c r="O17" s="114"/>
    </row>
    <row r="18" spans="1:15" customFormat="1" ht="16.5" customHeight="1" x14ac:dyDescent="0.25">
      <c r="A18" s="11">
        <v>2.8</v>
      </c>
      <c r="B18" s="12" t="s">
        <v>84</v>
      </c>
      <c r="C18" s="22" t="s">
        <v>96</v>
      </c>
      <c r="D18" s="21" t="s">
        <v>49</v>
      </c>
      <c r="E18" s="22"/>
      <c r="F18" s="22">
        <v>2</v>
      </c>
      <c r="G18" s="22" t="s">
        <v>136</v>
      </c>
      <c r="H18" s="11" t="s">
        <v>116</v>
      </c>
      <c r="I18" s="11"/>
      <c r="J18" s="11">
        <v>0.9</v>
      </c>
      <c r="O18" s="114"/>
    </row>
    <row r="19" spans="1:15" customFormat="1" ht="16.5" customHeight="1" x14ac:dyDescent="0.25">
      <c r="A19" s="11">
        <v>2.9</v>
      </c>
      <c r="B19" s="12" t="s">
        <v>85</v>
      </c>
      <c r="C19" s="22" t="s">
        <v>97</v>
      </c>
      <c r="D19" s="21" t="s">
        <v>157</v>
      </c>
      <c r="E19" s="22"/>
      <c r="F19" s="22">
        <v>2</v>
      </c>
      <c r="G19" s="22" t="s">
        <v>137</v>
      </c>
      <c r="H19" s="11" t="s">
        <v>117</v>
      </c>
      <c r="I19" s="11"/>
      <c r="J19" s="11">
        <v>3.55</v>
      </c>
      <c r="O19" s="114"/>
    </row>
    <row r="20" spans="1:15" customFormat="1" ht="16.5" customHeight="1" x14ac:dyDescent="0.25">
      <c r="A20" s="95" t="s">
        <v>87</v>
      </c>
      <c r="B20" s="12" t="s">
        <v>161</v>
      </c>
      <c r="C20" s="22" t="s">
        <v>98</v>
      </c>
      <c r="D20" s="102" t="s">
        <v>50</v>
      </c>
      <c r="E20" s="11"/>
      <c r="F20" s="11">
        <v>2</v>
      </c>
      <c r="G20" s="11" t="s">
        <v>138</v>
      </c>
      <c r="H20" s="11" t="s">
        <v>118</v>
      </c>
      <c r="I20" s="11"/>
      <c r="J20" s="11">
        <v>7.1</v>
      </c>
      <c r="O20" s="114"/>
    </row>
    <row r="21" spans="1:15" customFormat="1" ht="16.5" customHeight="1" x14ac:dyDescent="0.25">
      <c r="A21" s="11">
        <v>2.11</v>
      </c>
      <c r="B21" s="12" t="s">
        <v>162</v>
      </c>
      <c r="C21" s="22" t="s">
        <v>99</v>
      </c>
      <c r="D21" s="102" t="s">
        <v>50</v>
      </c>
      <c r="E21" s="11"/>
      <c r="F21" s="11">
        <v>2</v>
      </c>
      <c r="G21" s="11" t="s">
        <v>138</v>
      </c>
      <c r="H21" s="11" t="s">
        <v>119</v>
      </c>
      <c r="I21" s="11"/>
      <c r="J21" s="11">
        <v>0.6</v>
      </c>
      <c r="O21" s="114"/>
    </row>
    <row r="22" spans="1:15" customFormat="1" ht="16.5" customHeight="1" x14ac:dyDescent="0.25">
      <c r="A22" s="11">
        <v>2.12</v>
      </c>
      <c r="B22" s="12" t="s">
        <v>86</v>
      </c>
      <c r="C22" s="11" t="s">
        <v>100</v>
      </c>
      <c r="D22" s="44" t="s">
        <v>50</v>
      </c>
      <c r="E22" s="11"/>
      <c r="F22" s="11">
        <v>1</v>
      </c>
      <c r="G22" s="11" t="s">
        <v>66</v>
      </c>
      <c r="H22" s="11" t="s">
        <v>120</v>
      </c>
      <c r="I22" s="11"/>
      <c r="J22" s="11">
        <v>0.2</v>
      </c>
      <c r="O22" s="114"/>
    </row>
    <row r="23" spans="1:15" customFormat="1" ht="16.5" customHeight="1" x14ac:dyDescent="0.25">
      <c r="A23" s="11"/>
      <c r="B23" s="12"/>
      <c r="C23" s="11"/>
      <c r="D23" s="12"/>
      <c r="E23" s="11"/>
      <c r="F23" s="11"/>
      <c r="G23" s="11"/>
      <c r="H23" s="11"/>
      <c r="I23" s="11"/>
      <c r="J23" s="11"/>
      <c r="O23" s="114"/>
    </row>
    <row r="24" spans="1:15" s="39" customFormat="1" ht="16.5" customHeight="1" x14ac:dyDescent="0.2">
      <c r="A24" s="45">
        <v>3</v>
      </c>
      <c r="B24" s="47" t="s">
        <v>47</v>
      </c>
      <c r="C24" s="46" t="s">
        <v>10</v>
      </c>
      <c r="D24" s="68"/>
      <c r="E24" s="53"/>
      <c r="F24" s="40">
        <v>1</v>
      </c>
      <c r="G24" s="92" t="s">
        <v>10</v>
      </c>
      <c r="H24" s="48"/>
      <c r="I24" s="54"/>
      <c r="J24" s="103">
        <f>SUMPRODUCT(F25:F35,J25:J35)</f>
        <v>380.69</v>
      </c>
      <c r="O24" s="117"/>
    </row>
    <row r="25" spans="1:15" s="39" customFormat="1" ht="16.5" customHeight="1" x14ac:dyDescent="0.25">
      <c r="A25" s="49">
        <v>3.1</v>
      </c>
      <c r="B25" s="12" t="s">
        <v>54</v>
      </c>
      <c r="C25" s="22">
        <v>400457</v>
      </c>
      <c r="D25" s="44" t="s">
        <v>158</v>
      </c>
      <c r="E25" s="63" t="s">
        <v>36</v>
      </c>
      <c r="F25" s="11">
        <v>4</v>
      </c>
      <c r="G25" s="31" t="s">
        <v>10</v>
      </c>
      <c r="H25" s="43" t="s">
        <v>24</v>
      </c>
      <c r="I25" s="18"/>
      <c r="J25" s="105">
        <v>3.9249999999999998</v>
      </c>
      <c r="O25" s="117"/>
    </row>
    <row r="26" spans="1:15" s="39" customFormat="1" ht="16.5" customHeight="1" x14ac:dyDescent="0.25">
      <c r="A26" s="49">
        <v>3.2</v>
      </c>
      <c r="B26" s="21" t="s">
        <v>31</v>
      </c>
      <c r="C26" s="22">
        <v>400652</v>
      </c>
      <c r="D26" s="44" t="s">
        <v>158</v>
      </c>
      <c r="E26" s="63" t="s">
        <v>37</v>
      </c>
      <c r="F26" s="11">
        <v>4</v>
      </c>
      <c r="G26" s="31" t="s">
        <v>10</v>
      </c>
      <c r="H26" s="43" t="s">
        <v>24</v>
      </c>
      <c r="I26" s="18"/>
      <c r="J26" s="105">
        <v>6.125</v>
      </c>
      <c r="O26" s="117"/>
    </row>
    <row r="27" spans="1:15" s="39" customFormat="1" ht="16.5" customHeight="1" x14ac:dyDescent="0.25">
      <c r="A27" s="49">
        <v>3.3</v>
      </c>
      <c r="B27" s="21" t="s">
        <v>32</v>
      </c>
      <c r="C27" s="22">
        <v>400551</v>
      </c>
      <c r="D27" s="44" t="s">
        <v>158</v>
      </c>
      <c r="E27" s="63" t="s">
        <v>38</v>
      </c>
      <c r="F27" s="11">
        <v>4</v>
      </c>
      <c r="G27" s="31" t="s">
        <v>10</v>
      </c>
      <c r="H27" s="43" t="s">
        <v>24</v>
      </c>
      <c r="I27" s="18"/>
      <c r="J27" s="105">
        <v>9.9</v>
      </c>
      <c r="O27" s="117"/>
    </row>
    <row r="28" spans="1:15" s="39" customFormat="1" ht="16.5" customHeight="1" x14ac:dyDescent="0.25">
      <c r="A28" s="49">
        <v>3.4</v>
      </c>
      <c r="B28" s="21" t="s">
        <v>18</v>
      </c>
      <c r="C28" s="22">
        <v>400692</v>
      </c>
      <c r="D28" s="44" t="s">
        <v>158</v>
      </c>
      <c r="E28" s="63" t="s">
        <v>39</v>
      </c>
      <c r="F28" s="11">
        <v>4</v>
      </c>
      <c r="G28" s="31" t="s">
        <v>10</v>
      </c>
      <c r="H28" s="43" t="s">
        <v>24</v>
      </c>
      <c r="I28" s="18"/>
      <c r="J28" s="105">
        <v>17.225000000000001</v>
      </c>
      <c r="O28" s="117"/>
    </row>
    <row r="29" spans="1:15" s="39" customFormat="1" ht="16.5" customHeight="1" x14ac:dyDescent="0.25">
      <c r="A29" s="49">
        <v>3.5</v>
      </c>
      <c r="B29" s="21" t="s">
        <v>25</v>
      </c>
      <c r="C29" s="22">
        <v>440224</v>
      </c>
      <c r="D29" s="65" t="s">
        <v>50</v>
      </c>
      <c r="E29" s="63" t="s">
        <v>55</v>
      </c>
      <c r="F29" s="11">
        <v>4</v>
      </c>
      <c r="G29" s="31" t="s">
        <v>10</v>
      </c>
      <c r="H29" s="43" t="s">
        <v>23</v>
      </c>
      <c r="I29" s="18"/>
      <c r="J29" s="105">
        <v>1.575</v>
      </c>
      <c r="O29" s="117"/>
    </row>
    <row r="30" spans="1:15" s="39" customFormat="1" ht="16.5" customHeight="1" x14ac:dyDescent="0.25">
      <c r="A30" s="49">
        <v>3.6</v>
      </c>
      <c r="B30" s="21" t="s">
        <v>20</v>
      </c>
      <c r="C30" s="22" t="s">
        <v>26</v>
      </c>
      <c r="D30" s="64"/>
      <c r="E30" s="63" t="s">
        <v>40</v>
      </c>
      <c r="F30" s="22">
        <v>8</v>
      </c>
      <c r="G30" s="31" t="s">
        <v>28</v>
      </c>
      <c r="H30" s="42" t="s">
        <v>29</v>
      </c>
      <c r="I30" s="18"/>
      <c r="J30" s="105">
        <v>0.625</v>
      </c>
      <c r="O30" s="117"/>
    </row>
    <row r="31" spans="1:15" s="39" customFormat="1" ht="16.5" customHeight="1" x14ac:dyDescent="0.25">
      <c r="A31" s="49">
        <v>3.7</v>
      </c>
      <c r="B31" s="21" t="s">
        <v>19</v>
      </c>
      <c r="C31" s="22" t="s">
        <v>27</v>
      </c>
      <c r="D31" s="64"/>
      <c r="E31" s="63" t="s">
        <v>41</v>
      </c>
      <c r="F31" s="11">
        <v>4</v>
      </c>
      <c r="G31" s="31" t="s">
        <v>28</v>
      </c>
      <c r="H31" s="42" t="s">
        <v>30</v>
      </c>
      <c r="I31" s="18"/>
      <c r="J31" s="105">
        <v>1.875</v>
      </c>
      <c r="O31" s="117"/>
    </row>
    <row r="32" spans="1:15" s="37" customFormat="1" ht="16.5" customHeight="1" x14ac:dyDescent="0.25">
      <c r="A32" s="57">
        <v>3.8</v>
      </c>
      <c r="B32" s="35" t="s">
        <v>64</v>
      </c>
      <c r="C32" s="50">
        <v>401144</v>
      </c>
      <c r="D32" s="65" t="s">
        <v>50</v>
      </c>
      <c r="E32" s="81" t="s">
        <v>33</v>
      </c>
      <c r="F32" s="49">
        <v>6</v>
      </c>
      <c r="G32" s="31" t="s">
        <v>58</v>
      </c>
      <c r="H32" s="82" t="s">
        <v>60</v>
      </c>
      <c r="I32" s="55"/>
      <c r="J32" s="105">
        <v>27.975000000000001</v>
      </c>
      <c r="O32" s="118"/>
    </row>
    <row r="33" spans="1:15" s="37" customFormat="1" ht="16.5" customHeight="1" x14ac:dyDescent="0.25">
      <c r="A33" s="57">
        <v>3.9</v>
      </c>
      <c r="B33" s="35" t="s">
        <v>59</v>
      </c>
      <c r="C33" s="50">
        <v>481804</v>
      </c>
      <c r="D33" s="80"/>
      <c r="E33" s="81" t="s">
        <v>34</v>
      </c>
      <c r="F33" s="49">
        <v>6</v>
      </c>
      <c r="G33" s="31" t="s">
        <v>58</v>
      </c>
      <c r="H33" s="82" t="s">
        <v>62</v>
      </c>
      <c r="I33" s="55"/>
      <c r="J33" s="105">
        <v>3.17</v>
      </c>
      <c r="O33" s="118"/>
    </row>
    <row r="34" spans="1:15" s="37" customFormat="1" ht="16.5" customHeight="1" x14ac:dyDescent="0.25">
      <c r="A34" s="57" t="s">
        <v>121</v>
      </c>
      <c r="B34" s="35" t="s">
        <v>48</v>
      </c>
      <c r="C34" s="50" t="s">
        <v>61</v>
      </c>
      <c r="D34" s="65" t="s">
        <v>50</v>
      </c>
      <c r="E34" s="81" t="s">
        <v>35</v>
      </c>
      <c r="F34" s="49">
        <v>6</v>
      </c>
      <c r="G34" s="31" t="s">
        <v>58</v>
      </c>
      <c r="H34" s="52" t="s">
        <v>63</v>
      </c>
      <c r="I34" s="55"/>
      <c r="J34" s="105">
        <v>2.92</v>
      </c>
      <c r="O34" s="118"/>
    </row>
    <row r="35" spans="1:15" s="37" customFormat="1" ht="16.5" customHeight="1" x14ac:dyDescent="0.25">
      <c r="A35" s="57">
        <v>3.11</v>
      </c>
      <c r="B35" s="35" t="s">
        <v>16</v>
      </c>
      <c r="C35" s="58" t="s">
        <v>17</v>
      </c>
      <c r="D35" s="56"/>
      <c r="E35" s="40"/>
      <c r="F35" s="49">
        <v>1</v>
      </c>
      <c r="G35" s="31" t="s">
        <v>9</v>
      </c>
      <c r="H35" s="52"/>
      <c r="I35" s="55"/>
      <c r="J35" s="105">
        <v>8.8000000000000007</v>
      </c>
      <c r="O35" s="118"/>
    </row>
    <row r="36" spans="1:15" s="37" customFormat="1" ht="16.5" customHeight="1" x14ac:dyDescent="0.25">
      <c r="A36" s="57"/>
      <c r="B36" s="35"/>
      <c r="C36" s="58"/>
      <c r="D36" s="56"/>
      <c r="E36" s="40"/>
      <c r="F36" s="49"/>
      <c r="G36" s="31"/>
      <c r="H36" s="52"/>
      <c r="I36" s="55"/>
      <c r="J36" s="106"/>
      <c r="O36" s="118"/>
    </row>
    <row r="37" spans="1:15" s="38" customFormat="1" ht="16.5" customHeight="1" x14ac:dyDescent="0.2">
      <c r="A37" s="45">
        <v>4</v>
      </c>
      <c r="B37" s="83" t="s">
        <v>44</v>
      </c>
      <c r="C37" s="40" t="s">
        <v>10</v>
      </c>
      <c r="D37" s="68"/>
      <c r="E37" s="40"/>
      <c r="F37" s="40">
        <v>1</v>
      </c>
      <c r="G37" s="93" t="s">
        <v>10</v>
      </c>
      <c r="I37" s="40"/>
      <c r="J37" s="103">
        <f>SUMPRODUCT(F38:F39,J38:J39)</f>
        <v>10.3</v>
      </c>
      <c r="O37" s="119"/>
    </row>
    <row r="38" spans="1:15" customFormat="1" ht="16.5" customHeight="1" x14ac:dyDescent="0.25">
      <c r="A38" s="11">
        <v>4.0999999999999996</v>
      </c>
      <c r="B38" s="35" t="s">
        <v>130</v>
      </c>
      <c r="C38" s="50">
        <v>480503</v>
      </c>
      <c r="D38" s="35" t="s">
        <v>131</v>
      </c>
      <c r="E38" s="69"/>
      <c r="F38" s="50">
        <v>1</v>
      </c>
      <c r="G38" s="51" t="s">
        <v>9</v>
      </c>
      <c r="H38" s="50"/>
      <c r="I38" s="50" t="s">
        <v>135</v>
      </c>
      <c r="J38" s="11">
        <v>8.8000000000000007</v>
      </c>
      <c r="O38" s="114"/>
    </row>
    <row r="39" spans="1:15" s="86" customFormat="1" ht="16.5" customHeight="1" x14ac:dyDescent="0.25">
      <c r="A39" s="11">
        <v>4.2</v>
      </c>
      <c r="B39" s="23" t="s">
        <v>46</v>
      </c>
      <c r="C39" s="49" t="s">
        <v>10</v>
      </c>
      <c r="D39" s="84" t="s">
        <v>45</v>
      </c>
      <c r="E39" s="34"/>
      <c r="F39" s="49">
        <v>1</v>
      </c>
      <c r="G39" s="85" t="s">
        <v>10</v>
      </c>
      <c r="H39" s="49"/>
      <c r="I39" s="50"/>
      <c r="J39" s="11">
        <v>1.5</v>
      </c>
      <c r="O39" s="120"/>
    </row>
    <row r="40" spans="1:15" s="37" customFormat="1" ht="16.5" customHeight="1" x14ac:dyDescent="0.25">
      <c r="A40" s="49"/>
      <c r="B40" s="23"/>
      <c r="C40" s="59"/>
      <c r="D40" s="56"/>
      <c r="E40" s="53"/>
      <c r="F40" s="49"/>
      <c r="G40" s="51"/>
      <c r="H40" s="52"/>
      <c r="I40" s="88"/>
      <c r="J40" s="18"/>
      <c r="O40" s="118"/>
    </row>
    <row r="41" spans="1:15" s="37" customFormat="1" ht="16.5" customHeight="1" x14ac:dyDescent="0.25">
      <c r="A41" s="60">
        <v>5</v>
      </c>
      <c r="B41" s="33" t="s">
        <v>154</v>
      </c>
      <c r="C41" s="50">
        <v>472387</v>
      </c>
      <c r="D41" s="67"/>
      <c r="E41" s="34"/>
      <c r="F41" s="34">
        <v>1</v>
      </c>
      <c r="G41" s="51" t="s">
        <v>164</v>
      </c>
      <c r="H41" s="52"/>
      <c r="I41" s="55"/>
      <c r="J41" s="107">
        <v>14.3</v>
      </c>
      <c r="K41" s="37" t="s">
        <v>156</v>
      </c>
      <c r="O41" s="118"/>
    </row>
    <row r="42" spans="1:15" s="37" customFormat="1" ht="16.5" customHeight="1" x14ac:dyDescent="0.25">
      <c r="A42" s="60"/>
      <c r="B42" s="33"/>
      <c r="C42" s="50"/>
      <c r="D42" s="67"/>
      <c r="E42" s="34"/>
      <c r="F42" s="34"/>
      <c r="G42" s="51"/>
      <c r="H42" s="52"/>
      <c r="I42" s="55"/>
      <c r="J42" s="107"/>
      <c r="O42" s="118"/>
    </row>
    <row r="43" spans="1:15" s="38" customFormat="1" ht="16.5" customHeight="1" x14ac:dyDescent="0.2">
      <c r="A43" s="87">
        <v>6</v>
      </c>
      <c r="B43" s="83" t="s">
        <v>129</v>
      </c>
      <c r="C43" s="46">
        <v>420206</v>
      </c>
      <c r="D43" s="68"/>
      <c r="E43" s="40"/>
      <c r="F43" s="40">
        <v>1</v>
      </c>
      <c r="G43" s="96" t="s">
        <v>10</v>
      </c>
      <c r="H43" s="40"/>
      <c r="I43" s="54"/>
      <c r="J43" s="103">
        <f>SUMPRODUCT(F44:F46,J44:J46)</f>
        <v>275.2</v>
      </c>
      <c r="O43" s="119"/>
    </row>
    <row r="44" spans="1:15" s="37" customFormat="1" ht="16.5" customHeight="1" x14ac:dyDescent="0.25">
      <c r="A44" s="60">
        <v>6.1</v>
      </c>
      <c r="B44" s="33" t="s">
        <v>144</v>
      </c>
      <c r="C44" s="50" t="s">
        <v>122</v>
      </c>
      <c r="D44" s="67"/>
      <c r="E44" s="34"/>
      <c r="F44" s="34">
        <v>1</v>
      </c>
      <c r="G44" s="49" t="s">
        <v>123</v>
      </c>
      <c r="H44" s="52" t="s">
        <v>124</v>
      </c>
      <c r="I44" s="55"/>
      <c r="J44" s="11">
        <v>85</v>
      </c>
      <c r="O44" s="118"/>
    </row>
    <row r="45" spans="1:15" s="37" customFormat="1" ht="16.5" customHeight="1" x14ac:dyDescent="0.25">
      <c r="A45" s="60">
        <v>6.2</v>
      </c>
      <c r="B45" s="33" t="s">
        <v>146</v>
      </c>
      <c r="C45" s="50" t="s">
        <v>125</v>
      </c>
      <c r="D45" s="67"/>
      <c r="E45" s="34"/>
      <c r="F45" s="34">
        <v>2</v>
      </c>
      <c r="G45" s="49" t="s">
        <v>123</v>
      </c>
      <c r="H45" s="52" t="s">
        <v>126</v>
      </c>
      <c r="I45" s="55"/>
      <c r="J45" s="11">
        <v>80</v>
      </c>
      <c r="O45" s="118"/>
    </row>
    <row r="46" spans="1:15" s="37" customFormat="1" ht="16.5" customHeight="1" x14ac:dyDescent="0.25">
      <c r="A46" s="49">
        <v>6.3</v>
      </c>
      <c r="B46" s="33" t="s">
        <v>145</v>
      </c>
      <c r="C46" s="50" t="s">
        <v>141</v>
      </c>
      <c r="D46" s="67"/>
      <c r="E46" s="34"/>
      <c r="F46" s="34">
        <v>2</v>
      </c>
      <c r="G46" s="50" t="s">
        <v>140</v>
      </c>
      <c r="H46" s="52" t="s">
        <v>139</v>
      </c>
      <c r="I46" s="55"/>
      <c r="J46" s="11">
        <v>15.1</v>
      </c>
      <c r="O46" s="118"/>
    </row>
    <row r="47" spans="1:15" s="37" customFormat="1" ht="16.5" customHeight="1" x14ac:dyDescent="0.25">
      <c r="A47" s="60"/>
      <c r="B47" s="33"/>
      <c r="C47" s="50"/>
      <c r="D47" s="67"/>
      <c r="E47" s="34"/>
      <c r="F47" s="34"/>
      <c r="G47" s="51"/>
      <c r="H47" s="52"/>
      <c r="I47" s="55"/>
      <c r="J47" s="18"/>
      <c r="O47" s="118"/>
    </row>
    <row r="48" spans="1:15" s="37" customFormat="1" ht="16.5" customHeight="1" x14ac:dyDescent="0.25">
      <c r="A48" s="16">
        <v>8</v>
      </c>
      <c r="B48" s="97" t="s">
        <v>159</v>
      </c>
      <c r="C48" s="111">
        <v>701586</v>
      </c>
      <c r="D48" s="98"/>
      <c r="E48" s="99"/>
      <c r="F48" s="99">
        <v>1</v>
      </c>
      <c r="G48" s="92" t="s">
        <v>13</v>
      </c>
      <c r="H48" s="100"/>
      <c r="I48" s="101"/>
      <c r="J48" s="103">
        <f>SUMPRODUCT(F49:F50,J49:J50)</f>
        <v>374.86</v>
      </c>
      <c r="O48" s="118"/>
    </row>
    <row r="49" spans="1:15" s="37" customFormat="1" ht="16.5" customHeight="1" x14ac:dyDescent="0.25">
      <c r="A49" s="14">
        <v>8.1</v>
      </c>
      <c r="B49" s="2" t="s">
        <v>160</v>
      </c>
      <c r="C49" s="22">
        <v>472524</v>
      </c>
      <c r="D49" s="65"/>
      <c r="E49" s="1"/>
      <c r="F49" s="1">
        <v>1</v>
      </c>
      <c r="G49" s="31" t="s">
        <v>13</v>
      </c>
      <c r="H49" s="42"/>
      <c r="I49" s="18"/>
      <c r="J49" s="105">
        <v>374.26</v>
      </c>
      <c r="K49" s="37" t="s">
        <v>156</v>
      </c>
      <c r="O49" s="118"/>
    </row>
    <row r="50" spans="1:15" s="37" customFormat="1" ht="16.5" customHeight="1" x14ac:dyDescent="0.25">
      <c r="A50" s="14">
        <v>8.1999999999999993</v>
      </c>
      <c r="B50" s="2" t="s">
        <v>152</v>
      </c>
      <c r="C50" s="22">
        <v>472394</v>
      </c>
      <c r="D50" s="65"/>
      <c r="E50" s="1"/>
      <c r="F50" s="1">
        <v>1</v>
      </c>
      <c r="G50" s="31" t="s">
        <v>13</v>
      </c>
      <c r="H50" s="42"/>
      <c r="I50" s="18"/>
      <c r="J50" s="105">
        <v>0.6</v>
      </c>
      <c r="K50" s="37" t="s">
        <v>156</v>
      </c>
      <c r="O50" s="118"/>
    </row>
    <row r="51" spans="1:15" s="37" customFormat="1" ht="16.5" customHeight="1" x14ac:dyDescent="0.25">
      <c r="A51" s="61"/>
      <c r="B51" s="33"/>
      <c r="C51" s="59"/>
      <c r="D51" s="67"/>
      <c r="E51" s="34"/>
      <c r="F51" s="34"/>
      <c r="G51" s="51"/>
      <c r="H51" s="52"/>
      <c r="I51" s="55"/>
      <c r="J51" s="18"/>
      <c r="O51" s="118"/>
    </row>
    <row r="52" spans="1:15" s="37" customFormat="1" ht="16.5" customHeight="1" x14ac:dyDescent="0.25">
      <c r="A52" s="61">
        <v>9</v>
      </c>
      <c r="B52" s="33" t="s">
        <v>42</v>
      </c>
      <c r="C52" s="50">
        <v>471842</v>
      </c>
      <c r="D52" s="67"/>
      <c r="E52" s="34"/>
      <c r="F52" s="34">
        <v>3</v>
      </c>
      <c r="G52" s="51" t="s">
        <v>10</v>
      </c>
      <c r="H52" s="52"/>
      <c r="I52" s="55"/>
      <c r="J52" s="107">
        <v>0.14000000000000001</v>
      </c>
      <c r="O52" s="118"/>
    </row>
    <row r="53" spans="1:15" s="37" customFormat="1" ht="16.5" customHeight="1" x14ac:dyDescent="0.25">
      <c r="A53" s="61"/>
      <c r="B53" s="33"/>
      <c r="C53" s="50"/>
      <c r="D53" s="67"/>
      <c r="E53" s="34"/>
      <c r="F53" s="34"/>
      <c r="G53" s="51"/>
      <c r="H53" s="52"/>
      <c r="I53" s="55"/>
      <c r="J53" s="18"/>
      <c r="O53" s="118"/>
    </row>
    <row r="54" spans="1:15" s="37" customFormat="1" ht="16.5" customHeight="1" x14ac:dyDescent="0.25">
      <c r="A54" s="70">
        <v>10</v>
      </c>
      <c r="B54" s="71" t="s">
        <v>56</v>
      </c>
      <c r="C54" s="112" t="s">
        <v>155</v>
      </c>
      <c r="D54" s="71"/>
      <c r="E54" s="73"/>
      <c r="F54" s="72" t="s">
        <v>57</v>
      </c>
      <c r="G54" s="70" t="s">
        <v>9</v>
      </c>
      <c r="H54" s="52"/>
      <c r="I54" s="55"/>
      <c r="J54" s="103">
        <f>SUMPRODUCT(F55:F56,J55:J56)</f>
        <v>582</v>
      </c>
      <c r="O54" s="118"/>
    </row>
    <row r="55" spans="1:15" s="37" customFormat="1" ht="16.5" customHeight="1" x14ac:dyDescent="0.25">
      <c r="A55" s="61">
        <v>10.1</v>
      </c>
      <c r="B55" s="33" t="s">
        <v>143</v>
      </c>
      <c r="C55" s="59" t="s">
        <v>142</v>
      </c>
      <c r="D55" s="67"/>
      <c r="E55" s="34"/>
      <c r="F55" s="66">
        <v>1</v>
      </c>
      <c r="G55" s="51" t="s">
        <v>9</v>
      </c>
      <c r="H55" s="52"/>
      <c r="I55" s="55"/>
      <c r="J55" s="105">
        <v>580.79999999999995</v>
      </c>
      <c r="K55" s="37" t="s">
        <v>156</v>
      </c>
      <c r="O55" s="118"/>
    </row>
    <row r="56" spans="1:15" s="37" customFormat="1" ht="16.5" customHeight="1" x14ac:dyDescent="0.25">
      <c r="A56" s="74">
        <v>10.199999999999999</v>
      </c>
      <c r="B56" s="75" t="s">
        <v>153</v>
      </c>
      <c r="C56" s="22">
        <v>472394</v>
      </c>
      <c r="D56" s="75"/>
      <c r="E56" s="77"/>
      <c r="F56" s="78">
        <v>2</v>
      </c>
      <c r="G56" s="79" t="s">
        <v>13</v>
      </c>
      <c r="H56" s="52"/>
      <c r="I56" s="55"/>
      <c r="J56" s="105">
        <v>0.6</v>
      </c>
      <c r="K56" s="37" t="s">
        <v>156</v>
      </c>
      <c r="O56" s="118"/>
    </row>
    <row r="57" spans="1:15" ht="16.5" customHeight="1" x14ac:dyDescent="0.25">
      <c r="A57" s="61"/>
      <c r="B57" s="33"/>
      <c r="C57" s="61"/>
      <c r="D57" s="67"/>
      <c r="E57" s="34"/>
      <c r="F57" s="34"/>
      <c r="G57" s="51"/>
      <c r="H57" s="52"/>
      <c r="I57" s="55"/>
      <c r="J57" s="105"/>
      <c r="O57" s="121"/>
    </row>
    <row r="58" spans="1:15" ht="16.5" customHeight="1" x14ac:dyDescent="0.25">
      <c r="A58" s="61">
        <v>11</v>
      </c>
      <c r="B58" s="33" t="s">
        <v>14</v>
      </c>
      <c r="C58" s="61" t="s">
        <v>10</v>
      </c>
      <c r="D58" s="67"/>
      <c r="E58" s="34"/>
      <c r="F58" s="62" t="s">
        <v>15</v>
      </c>
      <c r="G58" s="51" t="s">
        <v>10</v>
      </c>
      <c r="H58" s="52"/>
      <c r="I58" s="55"/>
      <c r="J58" s="105">
        <v>8.6</v>
      </c>
      <c r="O58" s="121"/>
    </row>
    <row r="59" spans="1:15" ht="16.5" customHeight="1" x14ac:dyDescent="0.25">
      <c r="A59" s="14"/>
      <c r="B59" s="2"/>
      <c r="C59" s="14"/>
      <c r="F59" s="1"/>
    </row>
    <row r="60" spans="1:15" ht="16.5" customHeight="1" x14ac:dyDescent="0.25">
      <c r="A60" s="74"/>
      <c r="B60" s="75"/>
      <c r="C60" s="76"/>
      <c r="D60" s="75"/>
      <c r="E60" s="77"/>
      <c r="F60" s="78"/>
      <c r="G60" s="79"/>
      <c r="H60" s="43"/>
      <c r="I60" s="41"/>
    </row>
    <row r="61" spans="1:15" x14ac:dyDescent="0.25">
      <c r="I61" s="41" t="s">
        <v>148</v>
      </c>
      <c r="J61" s="18">
        <f>SUM(F4*J4)+(F8*J8)+(F24*J24)+(F37*J37)+(F41*J41)+(F43*J43)+(F48*J48)+(F52*J52)</f>
        <v>5035.22</v>
      </c>
    </row>
    <row r="62" spans="1:15" x14ac:dyDescent="0.25">
      <c r="H62" s="109"/>
      <c r="I62" s="110" t="s">
        <v>149</v>
      </c>
      <c r="J62" s="108">
        <f>SUM(J61)+(1*(J54+J58))</f>
        <v>5625.8200000000006</v>
      </c>
    </row>
    <row r="63" spans="1:15" x14ac:dyDescent="0.25">
      <c r="I63" s="41" t="s">
        <v>150</v>
      </c>
      <c r="J63" s="18">
        <f>SUM(J62*1)</f>
        <v>5625.8200000000006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