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2406F43-32EB-4485-B10C-000D4D179D7A}" xr6:coauthVersionLast="47" xr6:coauthVersionMax="47" xr10:uidLastSave="{00000000-0000-0000-0000-000000000000}"/>
  <bookViews>
    <workbookView xWindow="1560" yWindow="1560" windowWidth="21600" windowHeight="11385" xr2:uid="{D81FEA7B-ADB1-4D57-BF6F-26C12EA7C293}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Sheet1!$A$1:$H$138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11" i="1"/>
  <c r="J12" i="1"/>
  <c r="J13" i="1"/>
  <c r="J13" i="1" a="1"/>
  <c r="J19" i="1"/>
  <c r="J20" i="1"/>
  <c r="J21" i="1"/>
  <c r="J21" i="1" a="1"/>
  <c r="J27" i="1"/>
  <c r="J31" i="1"/>
  <c r="J32" i="1"/>
  <c r="J32" i="1" a="1"/>
  <c r="J37" i="1"/>
  <c r="J38" i="1"/>
  <c r="J38" i="1" a="1"/>
  <c r="J43" i="1"/>
  <c r="J44" i="1"/>
  <c r="J44" i="1" a="1"/>
  <c r="J49" i="1"/>
  <c r="J53" i="1"/>
  <c r="J57" i="1"/>
  <c r="J61" i="1"/>
  <c r="J62" i="1"/>
  <c r="J62" i="1" a="1"/>
  <c r="J67" i="1"/>
  <c r="J68" i="1"/>
  <c r="J68" i="1" a="1"/>
  <c r="J78" i="1"/>
  <c r="J78" i="1" a="1"/>
  <c r="J82" i="1"/>
  <c r="J82" i="1" a="1"/>
  <c r="J86" i="1"/>
  <c r="J86" i="1" a="1"/>
  <c r="J92" i="1"/>
  <c r="J92" i="1" a="1"/>
  <c r="J101" i="1"/>
  <c r="J101" i="1" a="1"/>
  <c r="J114" i="1"/>
  <c r="J127" i="1"/>
  <c r="J132" i="1"/>
  <c r="J141" i="1"/>
  <c r="J142" i="1"/>
  <c r="J143" i="1"/>
</calcChain>
</file>

<file path=xl/sharedStrings.xml><?xml version="1.0" encoding="utf-8"?>
<sst xmlns="http://schemas.openxmlformats.org/spreadsheetml/2006/main" count="598" uniqueCount="293">
  <si>
    <t>PRODUCT DESCRIPTION</t>
  </si>
  <si>
    <t>PRODUCT</t>
  </si>
  <si>
    <t>FINISH</t>
  </si>
  <si>
    <t>DATE</t>
  </si>
  <si>
    <t>REV</t>
  </si>
  <si>
    <t>F8 REFERENCE</t>
  </si>
  <si>
    <t>T1043T</t>
  </si>
  <si>
    <t>ITEM</t>
  </si>
  <si>
    <t>DESCRIPTION</t>
  </si>
  <si>
    <t>PART No.</t>
  </si>
  <si>
    <t>BAG LETTER</t>
  </si>
  <si>
    <t>QTY</t>
  </si>
  <si>
    <t>F8 PART No.</t>
  </si>
  <si>
    <t>ITEM LETTER</t>
  </si>
  <si>
    <t>ITEM WEIGHT (g)</t>
  </si>
  <si>
    <t>Dec-19-24</t>
  </si>
  <si>
    <t>BASE ASSY</t>
  </si>
  <si>
    <t>1</t>
  </si>
  <si>
    <t>Apr-12-24</t>
  </si>
  <si>
    <t>T1042T-B02</t>
  </si>
  <si>
    <t>BASE WELDED ASSY</t>
  </si>
  <si>
    <t>TEX BLACK PC / 砂纹黑</t>
  </si>
  <si>
    <t>T1042T-B01</t>
  </si>
  <si>
    <t>BASE WELDED CROSSBAR</t>
  </si>
  <si>
    <t>T1042T-L001</t>
  </si>
  <si>
    <t>BASE BAR</t>
  </si>
  <si>
    <t>2</t>
  </si>
  <si>
    <t>T1041T-L012</t>
  </si>
  <si>
    <t>FOOT WELDED SUPPORT</t>
  </si>
  <si>
    <t>4</t>
  </si>
  <si>
    <t>T1041T-L005</t>
  </si>
  <si>
    <t>LONG FOOT WELDED ASSY</t>
  </si>
  <si>
    <t>T1041T-B02</t>
  </si>
  <si>
    <t>LONG FOOT</t>
  </si>
  <si>
    <t>T1041T-L003</t>
  </si>
  <si>
    <t>GB021122</t>
  </si>
  <si>
    <t>SHORT FOOT WELDED ASSY</t>
  </si>
  <si>
    <t>T1041T-B03</t>
  </si>
  <si>
    <t>SHORT FOOT</t>
  </si>
  <si>
    <t>T1041T-L004</t>
  </si>
  <si>
    <t>FOOT COVER</t>
  </si>
  <si>
    <t>DWS18-04-L008</t>
  </si>
  <si>
    <t>SWIVEL CASTER (WITH BRAKE)</t>
  </si>
  <si>
    <t>MP0272-01-B04</t>
  </si>
  <si>
    <t>ZP+BP / 黑锌</t>
  </si>
  <si>
    <t>8</t>
  </si>
  <si>
    <t>GB030050</t>
  </si>
  <si>
    <t>LOWER COLUMN</t>
  </si>
  <si>
    <t>T1041T-L001</t>
  </si>
  <si>
    <t>UPPER COLUMN</t>
  </si>
  <si>
    <t>T1043T-L002</t>
  </si>
  <si>
    <t>Ø45 COVER</t>
  </si>
  <si>
    <t>T1028T-L007</t>
  </si>
  <si>
    <t>DVD TRAY ASSY</t>
  </si>
  <si>
    <t>T1042T-B03</t>
  </si>
  <si>
    <t>DVD TRAY</t>
  </si>
  <si>
    <t>T1042T-L003</t>
  </si>
  <si>
    <t>TRAY BRACKET WELDED ASSY</t>
  </si>
  <si>
    <t>T1041T-B04</t>
  </si>
  <si>
    <t>L-SHAPED PLATE</t>
  </si>
  <si>
    <t>T1041T-L009</t>
  </si>
  <si>
    <t>DIAGONAL BRACE PLATE</t>
  </si>
  <si>
    <t>T1041T-L010</t>
  </si>
  <si>
    <t>GB011137</t>
  </si>
  <si>
    <t>VESA PLATE</t>
  </si>
  <si>
    <t>T1043T-L003</t>
  </si>
  <si>
    <t>CAMERA SUPPORT PLATE</t>
  </si>
  <si>
    <t>T1040T-L019</t>
  </si>
  <si>
    <t>CAMERA BRACKET PANEL</t>
  </si>
  <si>
    <t>T1040T-L020</t>
  </si>
  <si>
    <t>CROSSBAR WELDED ASSY</t>
  </si>
  <si>
    <t>T1043T-B01</t>
  </si>
  <si>
    <t>CROSSBAR CONNECTING BRACKET</t>
  </si>
  <si>
    <t>T1043T-L001</t>
  </si>
  <si>
    <t>GB040025</t>
  </si>
  <si>
    <t>GB031599</t>
  </si>
  <si>
    <t>CABLE CLIP</t>
  </si>
  <si>
    <t>BLACK / 黑色</t>
  </si>
  <si>
    <t>3</t>
  </si>
  <si>
    <t>FS40-46T-P01-L015</t>
  </si>
  <si>
    <t>GB030164</t>
  </si>
  <si>
    <t>KL38-44T-B01</t>
  </si>
  <si>
    <t>ADJUSTABLE HOOK</t>
  </si>
  <si>
    <t>KL38-44T-L002</t>
  </si>
  <si>
    <t>TILT VESA BRKT</t>
  </si>
  <si>
    <t>KL38-44T-L001</t>
  </si>
  <si>
    <t>LOCK LATCH</t>
  </si>
  <si>
    <t>KL36-44F-L004</t>
  </si>
  <si>
    <t>GB130021</t>
  </si>
  <si>
    <t>Jul-08-24</t>
  </si>
  <si>
    <t>KL38-44T-B03</t>
  </si>
  <si>
    <t>GB131060</t>
  </si>
  <si>
    <t>TENSION SPRING</t>
  </si>
  <si>
    <t>LP70-34F-L005</t>
  </si>
  <si>
    <t>PULL CORD</t>
  </si>
  <si>
    <t>LS001</t>
  </si>
  <si>
    <t>TV FIXINGS KIT</t>
  </si>
  <si>
    <t>N/A</t>
  </si>
  <si>
    <t>M6x14LG POZI PAN HEAD SCREW</t>
  </si>
  <si>
    <t>GB032013</t>
  </si>
  <si>
    <t>M6x30LG POZI PAN HEAD SCREW</t>
  </si>
  <si>
    <t>GB032014</t>
  </si>
  <si>
    <t>5mm TV SPACER (8I/Dx15O/D)</t>
  </si>
  <si>
    <t>AD011006</t>
  </si>
  <si>
    <t>15mm TV SPACER (8I/Dx15O/D)</t>
  </si>
  <si>
    <t>AD011007</t>
  </si>
  <si>
    <t>PROTECTOR CARD</t>
  </si>
  <si>
    <t>T1042T-P02</t>
  </si>
  <si>
    <t>T1042T-P05</t>
  </si>
  <si>
    <t>T1043TE-P01</t>
  </si>
  <si>
    <t>T1043TE-P02</t>
  </si>
  <si>
    <t>T1043TE-P03</t>
  </si>
  <si>
    <t>06149-FS16-69F-01-P08</t>
  </si>
  <si>
    <t>CELLULAR BOARD</t>
  </si>
  <si>
    <t>AS REQUIRED</t>
  </si>
  <si>
    <t>GIFT BOXED WEIGHT (g)</t>
  </si>
  <si>
    <t>BOM TOTAL WEIGHT (g)</t>
  </si>
  <si>
    <t>GROSS WEIGHT (g)</t>
  </si>
  <si>
    <t>D</t>
  </si>
  <si>
    <t>O</t>
  </si>
  <si>
    <t>L</t>
  </si>
  <si>
    <t>R</t>
  </si>
  <si>
    <t>W</t>
  </si>
  <si>
    <t>E</t>
  </si>
  <si>
    <t>S</t>
  </si>
  <si>
    <t>K</t>
  </si>
  <si>
    <t>B</t>
  </si>
  <si>
    <t>F</t>
  </si>
  <si>
    <t>C</t>
  </si>
  <si>
    <t>H</t>
  </si>
  <si>
    <t>G</t>
  </si>
  <si>
    <t>J</t>
  </si>
  <si>
    <t>A</t>
  </si>
  <si>
    <t>UPPER COLUMN ASSY</t>
  </si>
  <si>
    <t>SHORT FOOT ASSY</t>
  </si>
  <si>
    <t>Q</t>
  </si>
  <si>
    <t>M</t>
  </si>
  <si>
    <t>4mm ALLEN KEY</t>
  </si>
  <si>
    <t>TEXTURED BLACK
砂纹黑</t>
  </si>
  <si>
    <t>2.1.1</t>
  </si>
  <si>
    <t>2.1.2</t>
  </si>
  <si>
    <t>3.1.1</t>
  </si>
  <si>
    <t>3.1.2</t>
  </si>
  <si>
    <t>PRINTED COMPARTMENTALISED FIXING BAG (STD BASIC)</t>
  </si>
  <si>
    <t>(471589)</t>
  </si>
  <si>
    <t>00</t>
  </si>
  <si>
    <t>22</t>
  </si>
  <si>
    <t>M4x6LG POZI CSK HEAD SCREW</t>
  </si>
  <si>
    <t>M6x12LG SOCKET BUTTON HEAD SCREW</t>
  </si>
  <si>
    <t>M6x55LG SOCKET BUTTON HEAD SCREW</t>
  </si>
  <si>
    <t>M6x16ODx1.6THK WASHER</t>
  </si>
  <si>
    <t>M5x8LG POZI CSK HEAD SCREW</t>
  </si>
  <si>
    <t>TRANSPARENT</t>
  </si>
  <si>
    <t>6630-26</t>
  </si>
  <si>
    <t>6630-27</t>
  </si>
  <si>
    <t>May-22-14</t>
  </si>
  <si>
    <t>4.8 BZP / 蓝白锌</t>
  </si>
  <si>
    <r>
      <t xml:space="preserve">BLACK / </t>
    </r>
    <r>
      <rPr>
        <sz val="13"/>
        <color indexed="8"/>
        <rFont val="Century Gothic"/>
        <family val="2"/>
      </rPr>
      <t>黑色</t>
    </r>
  </si>
  <si>
    <r>
      <t xml:space="preserve">BZP / </t>
    </r>
    <r>
      <rPr>
        <sz val="13"/>
        <color indexed="8"/>
        <rFont val="Century Gothic"/>
        <family val="2"/>
      </rPr>
      <t>蓝白锌</t>
    </r>
  </si>
  <si>
    <t>6DIAx30LG FLAT HEAD RIVET</t>
  </si>
  <si>
    <t>4DIAx25LG FLAT HEAD RIVET</t>
  </si>
  <si>
    <t>M5x10LG KNOB</t>
  </si>
  <si>
    <t>--</t>
  </si>
  <si>
    <t>10mm &amp; 14mm DOUBLE END HEX SPANNER</t>
  </si>
  <si>
    <t>Apr-12-22</t>
  </si>
  <si>
    <t>6660-19</t>
  </si>
  <si>
    <t>?</t>
  </si>
  <si>
    <t>6667-A</t>
  </si>
  <si>
    <t>6667-C</t>
  </si>
  <si>
    <t>6667-B</t>
  </si>
  <si>
    <t>6667-D</t>
  </si>
  <si>
    <t>6667-E</t>
  </si>
  <si>
    <t>6667-G</t>
  </si>
  <si>
    <t>6667-H</t>
  </si>
  <si>
    <t>6667-1</t>
  </si>
  <si>
    <t>STAPLES</t>
  </si>
  <si>
    <t>10</t>
  </si>
  <si>
    <t>U2</t>
  </si>
  <si>
    <t>U3</t>
  </si>
  <si>
    <t>U4</t>
  </si>
  <si>
    <t>V1</t>
  </si>
  <si>
    <t>V2</t>
  </si>
  <si>
    <t>U1</t>
  </si>
  <si>
    <t>6667-F</t>
  </si>
  <si>
    <t>ADJUSTABLE ARM ASSY</t>
  </si>
  <si>
    <t>600 ECO TV CART</t>
  </si>
  <si>
    <t>AD021005</t>
  </si>
  <si>
    <t>M4x12LG POZI PAN HEAD SCREW</t>
  </si>
  <si>
    <t>GB032018</t>
  </si>
  <si>
    <t>M8x30LG POZI PAN HEAD SCREW</t>
  </si>
  <si>
    <t>GB032016</t>
  </si>
  <si>
    <t>M8x50LG POZI PAN HEAD SCREW</t>
  </si>
  <si>
    <t>GB032017</t>
  </si>
  <si>
    <t>M8+M5 DOUBLE HOLE WASHER</t>
  </si>
  <si>
    <t>S (BZP / 蓝白锌)</t>
  </si>
  <si>
    <t>U5</t>
  </si>
  <si>
    <t>May-23-25</t>
  </si>
  <si>
    <t>CLEAR CELLOPHANE TAPE (360° LID TO BASE)</t>
  </si>
  <si>
    <t>CLEAR CELLOPHANE TAPE (6 TABS LID TO BASE)</t>
  </si>
  <si>
    <t>APTC6100 BOX LID ASSY</t>
  </si>
  <si>
    <t>APTC6100 1C BROWN BOX LID</t>
  </si>
  <si>
    <t>APTC6100 BOX BASE ASSY</t>
  </si>
  <si>
    <t>APTC6100 PLAIN BROWN BOX BASE</t>
  </si>
  <si>
    <t>I</t>
  </si>
  <si>
    <r>
      <t xml:space="preserve">8.8 ZP+BP / </t>
    </r>
    <r>
      <rPr>
        <sz val="13"/>
        <color indexed="8"/>
        <rFont val="宋体"/>
        <charset val="134"/>
      </rPr>
      <t>黑锌</t>
    </r>
  </si>
  <si>
    <r>
      <t xml:space="preserve">4.8 ZP+BP / </t>
    </r>
    <r>
      <rPr>
        <sz val="13"/>
        <color indexed="8"/>
        <rFont val="宋体"/>
        <charset val="134"/>
      </rPr>
      <t>黑锌</t>
    </r>
  </si>
  <si>
    <t/>
  </si>
  <si>
    <t>CLOSED PLAIN POLYETHENE ZIP TIE BAG (MIN 30% RECYCLED)</t>
  </si>
  <si>
    <t>FIXINGS KIT 2</t>
  </si>
  <si>
    <t>FIXINGS KIT 1</t>
  </si>
  <si>
    <t>M6 FULL NUT</t>
  </si>
  <si>
    <t>T1043T(96106客户)-P01</t>
  </si>
  <si>
    <t>T1043T(96106客户)-P02</t>
  </si>
  <si>
    <t>T1043T(96106客户)-P03</t>
  </si>
  <si>
    <t>T1043T(96106客户)-P04</t>
  </si>
  <si>
    <t>T1043T(96106客户)-P05</t>
  </si>
  <si>
    <t>19..9</t>
  </si>
  <si>
    <t>19.10</t>
  </si>
  <si>
    <t>BAGGED SWIVEL CASTER</t>
  </si>
  <si>
    <t>POLYTHENE PLASTIC BAG (MIN 30% RECYCLED)</t>
  </si>
  <si>
    <t>BAGGED CABLE CLIPS</t>
  </si>
  <si>
    <t>PROTECTOR ANGLE</t>
  </si>
  <si>
    <t>6667-12</t>
  </si>
  <si>
    <t>6667-9</t>
  </si>
  <si>
    <t>6667-10</t>
  </si>
  <si>
    <t>6667-11</t>
  </si>
  <si>
    <t>6667-2</t>
  </si>
  <si>
    <t>6667-3</t>
  </si>
  <si>
    <t>6667-4</t>
  </si>
  <si>
    <t>6667-5</t>
  </si>
  <si>
    <t>6667-6</t>
  </si>
  <si>
    <t>6667-7</t>
  </si>
  <si>
    <t>6667-8</t>
  </si>
  <si>
    <t>May-28-25</t>
  </si>
  <si>
    <t>Mar-19-25</t>
  </si>
  <si>
    <t>Jul-01-25</t>
  </si>
  <si>
    <t>472513</t>
  </si>
  <si>
    <t>BZP / 蓝白锌</t>
  </si>
  <si>
    <t>BAGGED ADJUSTABLE ARM</t>
  </si>
  <si>
    <t>12.1.1</t>
  </si>
  <si>
    <t>12.1.2</t>
  </si>
  <si>
    <t>12.1.3</t>
  </si>
  <si>
    <t>12.1.4</t>
  </si>
  <si>
    <t>12.1.5</t>
  </si>
  <si>
    <t>12.1.6</t>
  </si>
  <si>
    <t>12.1.7</t>
  </si>
  <si>
    <t>1.1.1</t>
  </si>
  <si>
    <t>1.1.2</t>
  </si>
  <si>
    <t>1.1.3</t>
  </si>
  <si>
    <t>BAGGED BASE</t>
  </si>
  <si>
    <t>LONG FOOT ASSY</t>
  </si>
  <si>
    <t>BAGGED LONG FOOT</t>
  </si>
  <si>
    <t>2.1.1.1</t>
  </si>
  <si>
    <t>2.1.1.2</t>
  </si>
  <si>
    <t>3.1.1.1</t>
  </si>
  <si>
    <t>3.1.1.2</t>
  </si>
  <si>
    <t>BAGGED LOWER COLUM</t>
  </si>
  <si>
    <t>5.1.1</t>
  </si>
  <si>
    <t>5.1.2</t>
  </si>
  <si>
    <t>BAGGED UPPER COLUMN</t>
  </si>
  <si>
    <t>7.1.1</t>
  </si>
  <si>
    <t>7.1.2</t>
  </si>
  <si>
    <t>BAGGED TRAY BRACKET</t>
  </si>
  <si>
    <t>BAGGED VESA PLATE</t>
  </si>
  <si>
    <t>BAGGED CAMERA SUPPORT PLATE</t>
  </si>
  <si>
    <t>BAGGED CAMERA BRACKET</t>
  </si>
  <si>
    <t>BAGGED CROSSBAR</t>
  </si>
  <si>
    <t>11.1.1</t>
  </si>
  <si>
    <t>11.1.2</t>
  </si>
  <si>
    <t>DRG NOT SUPPLIED</t>
  </si>
  <si>
    <t>M8 FULL NUT</t>
  </si>
  <si>
    <t>APTC6100 INSTRUCTION LEAFLET (EN)</t>
  </si>
  <si>
    <t>600 ECO TV CART (WFSL0601EC)</t>
  </si>
  <si>
    <t>WFSL0601EC FITTINGS SET</t>
  </si>
  <si>
    <t>WFSL0601EC</t>
  </si>
  <si>
    <t>Apr-11-25</t>
  </si>
  <si>
    <t>GB140002</t>
  </si>
  <si>
    <t>GB150163</t>
  </si>
  <si>
    <t>DVD TRAY ASSY WITH LABEL</t>
  </si>
  <si>
    <t>TRACK LABEL (ATTACHED TO UNDERSIDE OF DVD TRAY)</t>
  </si>
  <si>
    <t>6.1.1</t>
  </si>
  <si>
    <t>6.1.2</t>
  </si>
  <si>
    <t>6697-I</t>
  </si>
  <si>
    <t>WFSL0601EC TRACK LABEL PLACEMENT (T1043T)</t>
  </si>
  <si>
    <t>N1</t>
  </si>
  <si>
    <t>N2</t>
  </si>
  <si>
    <t>P1</t>
  </si>
  <si>
    <t>P2</t>
  </si>
  <si>
    <t>T1</t>
  </si>
  <si>
    <t>T2</t>
  </si>
  <si>
    <t>Jun-26-25</t>
  </si>
  <si>
    <t>APTC6100-A BARCODE LABEL</t>
  </si>
  <si>
    <t>APTC6100-A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</si>
</sst>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9" formatCode="0.000"/>
  </numFmts>
  <fonts count="33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3"/>
      <color indexed="8"/>
      <name val="宋体"/>
      <charset val="134"/>
    </font>
    <font>
      <b/>
      <sz val="11"/>
      <name val="Calibri"/>
      <family val="2"/>
    </font>
    <font>
      <b/>
      <u/>
      <sz val="13"/>
      <color indexed="8"/>
      <name val="Century Gothic"/>
      <family val="2"/>
    </font>
    <font>
      <b/>
      <u/>
      <sz val="11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4"/>
      <name val="Century Gothic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b/>
      <u/>
      <sz val="13"/>
      <color theme="4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000000"/>
      <name val="Century Gothic"/>
      <family val="2"/>
    </font>
    <font>
      <sz val="11"/>
      <name val="Calibri"/>
      <family val="2"/>
      <scheme val="minor"/>
    </font>
    <font>
      <b/>
      <u val="double"/>
      <sz val="13"/>
      <color theme="4"/>
      <name val="Century Gothic"/>
      <family val="2"/>
    </font>
    <font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6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1" fillId="0" borderId="0" xfId="0" applyNumberFormat="1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9" fontId="21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Fill="1" applyBorder="1" applyAlignment="1" applyProtection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49" fontId="20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49" fontId="1" fillId="0" borderId="0" xfId="2" applyNumberFormat="1" applyFont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3" fillId="0" borderId="3" xfId="0" applyFont="1" applyBorder="1" applyAlignment="1">
      <alignment horizontal="right"/>
    </xf>
    <xf numFmtId="49" fontId="7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left" vertical="center"/>
    </xf>
    <xf numFmtId="0" fontId="12" fillId="0" borderId="0" xfId="0" applyFont="1"/>
    <xf numFmtId="0" fontId="5" fillId="0" borderId="0" xfId="0" applyFont="1" applyAlignment="1">
      <alignment horizontal="left" vertical="center" wrapText="1"/>
    </xf>
    <xf numFmtId="49" fontId="5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4" fillId="0" borderId="0" xfId="0" applyFont="1"/>
    <xf numFmtId="0" fontId="19" fillId="0" borderId="0" xfId="0" applyFont="1"/>
    <xf numFmtId="0" fontId="25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21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 shrinkToFit="1"/>
    </xf>
    <xf numFmtId="179" fontId="1" fillId="0" borderId="0" xfId="0" applyNumberFormat="1" applyFont="1" applyAlignment="1">
      <alignment horizontal="center"/>
    </xf>
    <xf numFmtId="179" fontId="23" fillId="0" borderId="4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21" fillId="0" borderId="0" xfId="0" applyNumberFormat="1" applyFon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0" fontId="19" fillId="0" borderId="0" xfId="0" applyFont="1"/>
    <xf numFmtId="0" fontId="29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4" fillId="0" borderId="0" xfId="0" applyFont="1"/>
    <xf numFmtId="0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/>
    </xf>
    <xf numFmtId="0" fontId="14" fillId="0" borderId="0" xfId="0" applyFont="1" applyFill="1"/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shrinkToFit="1"/>
    </xf>
    <xf numFmtId="0" fontId="30" fillId="0" borderId="0" xfId="0" applyFont="1" applyFill="1"/>
    <xf numFmtId="0" fontId="9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16" fillId="0" borderId="0" xfId="0" applyFont="1" applyFill="1"/>
    <xf numFmtId="49" fontId="27" fillId="0" borderId="0" xfId="0" applyNumberFormat="1" applyFont="1" applyFill="1" applyAlignment="1">
      <alignment horizontal="center"/>
    </xf>
    <xf numFmtId="0" fontId="27" fillId="0" borderId="0" xfId="0" applyNumberFormat="1" applyFont="1" applyFill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31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49" fontId="26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vertical="center" shrinkToFit="1"/>
    </xf>
    <xf numFmtId="49" fontId="32" fillId="0" borderId="0" xfId="0" applyNumberFormat="1" applyFont="1" applyFill="1" applyBorder="1" applyAlignment="1">
      <alignment vertical="center"/>
    </xf>
    <xf numFmtId="0" fontId="22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2" xfId="1" xr:uid="{B3247D80-2B56-410C-9238-EA2AC90211D0}"/>
    <cellStyle name="Normal 3" xfId="2" xr:uid="{D503CC99-409F-44D3-8342-0426C710F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2C95-0B1E-45AD-B235-F65D30F864CF}">
  <sheetPr>
    <pageSetUpPr fitToPage="1"/>
  </sheetPr>
  <dimension ref="A1:Q153"/>
  <sheetViews>
    <sheetView tabSelected="1" zoomScale="70" zoomScaleNormal="70" workbookViewId="0">
      <pane ySplit="3" topLeftCell="A100" activePane="bottomLeft" state="frozen"/>
      <selection pane="bottomLeft"/>
    </sheetView>
  </sheetViews>
  <sheetFormatPr defaultRowHeight="16.5"/>
  <cols>
    <col min="1" max="1" width="12.5703125" style="6" customWidth="1"/>
    <col min="2" max="2" width="65.5703125" style="7" customWidth="1"/>
    <col min="3" max="3" width="14.7109375" style="8" customWidth="1"/>
    <col min="4" max="4" width="28.7109375" style="9" customWidth="1"/>
    <col min="5" max="5" width="8.5703125" style="9" customWidth="1"/>
    <col min="6" max="6" width="12.5703125" style="7" customWidth="1"/>
    <col min="7" max="7" width="15.5703125" style="10" customWidth="1"/>
    <col min="8" max="8" width="30.5703125" style="11" customWidth="1"/>
    <col min="9" max="9" width="8.5703125" style="11" customWidth="1"/>
    <col min="10" max="10" width="15.5703125" style="96" customWidth="1"/>
    <col min="11" max="11" width="9" style="32" customWidth="1"/>
    <col min="12" max="16384" width="9.140625" style="7"/>
  </cols>
  <sheetData>
    <row r="1" spans="1:12" s="1" customFormat="1" ht="16.5" customHeight="1">
      <c r="A1" s="12"/>
      <c r="B1" s="13" t="s">
        <v>0</v>
      </c>
      <c r="C1" s="14" t="s">
        <v>1</v>
      </c>
      <c r="D1" s="15" t="s">
        <v>2</v>
      </c>
      <c r="E1" s="15"/>
      <c r="F1" s="15" t="s">
        <v>3</v>
      </c>
      <c r="G1" s="16" t="s">
        <v>4</v>
      </c>
      <c r="H1" s="17" t="s">
        <v>5</v>
      </c>
      <c r="I1" s="11"/>
      <c r="J1" s="96"/>
      <c r="K1" s="32"/>
      <c r="L1" s="7"/>
    </row>
    <row r="2" spans="1:12" s="2" customFormat="1" ht="33" customHeight="1">
      <c r="A2" s="18"/>
      <c r="B2" s="19" t="s">
        <v>272</v>
      </c>
      <c r="C2" s="20" t="s">
        <v>292</v>
      </c>
      <c r="D2" s="21" t="s">
        <v>138</v>
      </c>
      <c r="E2" s="21"/>
      <c r="F2" s="22">
        <v>46149</v>
      </c>
      <c r="G2" s="23" t="s">
        <v>145</v>
      </c>
      <c r="H2" s="24" t="s">
        <v>6</v>
      </c>
      <c r="I2" s="42"/>
      <c r="J2" s="97"/>
      <c r="K2" s="32"/>
      <c r="L2" s="43"/>
    </row>
    <row r="3" spans="1:12" s="3" customFormat="1" ht="33">
      <c r="A3" s="12" t="s">
        <v>7</v>
      </c>
      <c r="B3" s="13" t="s">
        <v>8</v>
      </c>
      <c r="C3" s="14" t="s">
        <v>9</v>
      </c>
      <c r="D3" s="15" t="s">
        <v>2</v>
      </c>
      <c r="E3" s="15" t="s">
        <v>10</v>
      </c>
      <c r="F3" s="15" t="s">
        <v>11</v>
      </c>
      <c r="G3" s="14" t="s">
        <v>4</v>
      </c>
      <c r="H3" s="14" t="s">
        <v>12</v>
      </c>
      <c r="I3" s="44" t="s">
        <v>13</v>
      </c>
      <c r="J3" s="98" t="s">
        <v>14</v>
      </c>
      <c r="K3" s="32"/>
      <c r="L3" s="15"/>
    </row>
    <row r="4" spans="1:12" s="144" customFormat="1">
      <c r="A4" s="139">
        <v>1</v>
      </c>
      <c r="B4" s="140" t="s">
        <v>249</v>
      </c>
      <c r="C4" s="141" t="s">
        <v>97</v>
      </c>
      <c r="D4" s="142"/>
      <c r="E4" s="142"/>
      <c r="F4" s="142">
        <v>1</v>
      </c>
      <c r="G4" s="141" t="s">
        <v>97</v>
      </c>
      <c r="H4" s="141" t="s">
        <v>97</v>
      </c>
      <c r="I4" s="143"/>
      <c r="J4" s="137">
        <f>SUMPRODUCT(F5*J5)+(F9*J9)</f>
        <v>1110</v>
      </c>
      <c r="K4" s="32"/>
      <c r="L4" s="142"/>
    </row>
    <row r="5" spans="1:12" s="90" customFormat="1" ht="16.5" customHeight="1">
      <c r="A5" s="25">
        <v>1.1000000000000001</v>
      </c>
      <c r="B5" s="26" t="s">
        <v>20</v>
      </c>
      <c r="C5" s="25" t="s">
        <v>167</v>
      </c>
      <c r="D5" s="78" t="s">
        <v>21</v>
      </c>
      <c r="E5" s="25"/>
      <c r="F5" s="45" t="s">
        <v>17</v>
      </c>
      <c r="G5" s="25" t="s">
        <v>290</v>
      </c>
      <c r="H5" s="45" t="s">
        <v>22</v>
      </c>
      <c r="I5" s="25" t="s">
        <v>128</v>
      </c>
      <c r="J5" s="100">
        <f t="array" ref="J5">SUMPRODUCT(F6:F8*J6:J8)</f>
        <v>1105</v>
      </c>
      <c r="K5" s="32"/>
    </row>
    <row r="6" spans="1:12" customFormat="1" ht="16.5" customHeight="1">
      <c r="A6" s="28" t="s">
        <v>246</v>
      </c>
      <c r="B6" s="29" t="s">
        <v>23</v>
      </c>
      <c r="C6" s="28"/>
      <c r="D6" s="27"/>
      <c r="E6" s="28"/>
      <c r="F6" s="30" t="s">
        <v>17</v>
      </c>
      <c r="G6" s="159" t="s">
        <v>269</v>
      </c>
      <c r="H6" s="30" t="s">
        <v>24</v>
      </c>
      <c r="I6" s="28"/>
      <c r="J6" s="11">
        <v>351.38</v>
      </c>
      <c r="K6" s="32"/>
    </row>
    <row r="7" spans="1:12" customFormat="1" ht="16.5" customHeight="1">
      <c r="A7" s="28" t="s">
        <v>247</v>
      </c>
      <c r="B7" s="29" t="s">
        <v>25</v>
      </c>
      <c r="C7" s="28"/>
      <c r="D7" s="27"/>
      <c r="E7" s="28"/>
      <c r="F7" s="30" t="s">
        <v>26</v>
      </c>
      <c r="G7" s="159" t="s">
        <v>269</v>
      </c>
      <c r="H7" s="30" t="s">
        <v>27</v>
      </c>
      <c r="I7" s="28"/>
      <c r="J7" s="28">
        <v>182.81</v>
      </c>
      <c r="K7" s="32"/>
    </row>
    <row r="8" spans="1:12" customFormat="1" ht="16.5" customHeight="1">
      <c r="A8" s="28" t="s">
        <v>248</v>
      </c>
      <c r="B8" s="29" t="s">
        <v>28</v>
      </c>
      <c r="C8" s="28"/>
      <c r="D8" s="27"/>
      <c r="E8" s="28"/>
      <c r="F8" s="30" t="s">
        <v>29</v>
      </c>
      <c r="G8" s="159" t="s">
        <v>269</v>
      </c>
      <c r="H8" s="30" t="s">
        <v>30</v>
      </c>
      <c r="I8" s="28"/>
      <c r="J8" s="28">
        <v>97</v>
      </c>
      <c r="K8" s="32"/>
    </row>
    <row r="9" spans="1:12" s="130" customFormat="1" ht="16.5" customHeight="1">
      <c r="A9" s="59">
        <v>1.2</v>
      </c>
      <c r="B9" s="128" t="s">
        <v>219</v>
      </c>
      <c r="C9" s="59" t="s">
        <v>97</v>
      </c>
      <c r="D9" s="129" t="s">
        <v>152</v>
      </c>
      <c r="E9" s="59"/>
      <c r="F9" s="61">
        <v>1</v>
      </c>
      <c r="G9" s="65" t="s">
        <v>97</v>
      </c>
      <c r="H9" s="65" t="s">
        <v>97</v>
      </c>
      <c r="I9" s="59"/>
      <c r="J9" s="167">
        <v>5</v>
      </c>
      <c r="K9" s="32"/>
      <c r="L9" s="128"/>
    </row>
    <row r="10" spans="1:12" customFormat="1" ht="16.5" customHeight="1">
      <c r="A10" s="28"/>
      <c r="B10" s="29"/>
      <c r="C10" s="28"/>
      <c r="D10" s="27"/>
      <c r="E10" s="28"/>
      <c r="F10" s="30"/>
      <c r="G10" s="28"/>
      <c r="H10" s="30"/>
      <c r="I10" s="28"/>
      <c r="J10" s="99"/>
      <c r="K10" s="32"/>
    </row>
    <row r="11" spans="1:12" s="153" customFormat="1">
      <c r="A11" s="147">
        <v>2</v>
      </c>
      <c r="B11" s="148" t="s">
        <v>251</v>
      </c>
      <c r="C11" s="149" t="s">
        <v>97</v>
      </c>
      <c r="D11" s="150"/>
      <c r="E11" s="150"/>
      <c r="F11" s="150">
        <v>2</v>
      </c>
      <c r="G11" s="149" t="s">
        <v>97</v>
      </c>
      <c r="H11" s="149" t="s">
        <v>97</v>
      </c>
      <c r="I11" s="151"/>
      <c r="J11" s="152">
        <f>SUMPRODUCT(F12*J12)+(F17*J17)</f>
        <v>562</v>
      </c>
      <c r="K11" s="32"/>
      <c r="L11" s="150"/>
    </row>
    <row r="12" spans="1:12" s="80" customFormat="1" ht="16.5" customHeight="1">
      <c r="A12" s="31">
        <v>2.1</v>
      </c>
      <c r="B12" s="79" t="s">
        <v>250</v>
      </c>
      <c r="C12" s="31" t="s">
        <v>97</v>
      </c>
      <c r="D12" s="161"/>
      <c r="E12" s="31"/>
      <c r="F12" s="162" t="s">
        <v>17</v>
      </c>
      <c r="G12" s="163" t="s">
        <v>97</v>
      </c>
      <c r="H12" s="164" t="s">
        <v>97</v>
      </c>
      <c r="I12" s="31" t="s">
        <v>118</v>
      </c>
      <c r="J12" s="154">
        <f>SUMPRODUCT(F13*J13)+(F16*J16)</f>
        <v>559</v>
      </c>
      <c r="L12" s="32"/>
    </row>
    <row r="13" spans="1:12" s="91" customFormat="1" ht="16.5" customHeight="1">
      <c r="A13" s="25" t="s">
        <v>139</v>
      </c>
      <c r="B13" s="26" t="s">
        <v>31</v>
      </c>
      <c r="C13" s="31" t="s">
        <v>169</v>
      </c>
      <c r="D13" s="78" t="s">
        <v>21</v>
      </c>
      <c r="E13" s="31"/>
      <c r="F13" s="45" t="s">
        <v>17</v>
      </c>
      <c r="G13" s="87" t="s">
        <v>275</v>
      </c>
      <c r="H13" s="45" t="s">
        <v>32</v>
      </c>
      <c r="J13" s="100">
        <f t="array" ref="J13">SUMPRODUCT(F14:F15*J14:J15)</f>
        <v>554</v>
      </c>
      <c r="L13" s="32"/>
    </row>
    <row r="14" spans="1:12" s="4" customFormat="1" ht="16.5" customHeight="1">
      <c r="A14" s="28" t="s">
        <v>252</v>
      </c>
      <c r="B14" s="29" t="s">
        <v>33</v>
      </c>
      <c r="C14" s="25"/>
      <c r="D14" s="27"/>
      <c r="E14" s="25"/>
      <c r="F14" s="30" t="s">
        <v>17</v>
      </c>
      <c r="G14" s="159" t="s">
        <v>269</v>
      </c>
      <c r="H14" s="30" t="s">
        <v>34</v>
      </c>
      <c r="I14" s="25"/>
      <c r="J14" s="11">
        <v>549</v>
      </c>
      <c r="L14" s="32"/>
    </row>
    <row r="15" spans="1:12" customFormat="1" ht="16.5" customHeight="1">
      <c r="A15" s="28" t="s">
        <v>253</v>
      </c>
      <c r="B15" s="29" t="s">
        <v>270</v>
      </c>
      <c r="C15" s="28">
        <v>400584</v>
      </c>
      <c r="D15" s="27"/>
      <c r="E15" s="28"/>
      <c r="F15" s="30" t="s">
        <v>17</v>
      </c>
      <c r="G15" s="159" t="s">
        <v>97</v>
      </c>
      <c r="H15" s="30" t="s">
        <v>35</v>
      </c>
      <c r="I15" s="28"/>
      <c r="J15" s="28">
        <v>5</v>
      </c>
      <c r="K15" s="32"/>
      <c r="L15" s="32"/>
    </row>
    <row r="16" spans="1:12" customFormat="1" ht="16.5" customHeight="1">
      <c r="A16" s="28" t="s">
        <v>140</v>
      </c>
      <c r="B16" s="29" t="s">
        <v>40</v>
      </c>
      <c r="C16" s="28"/>
      <c r="D16" s="32" t="s">
        <v>157</v>
      </c>
      <c r="E16" s="28"/>
      <c r="F16" s="30" t="s">
        <v>17</v>
      </c>
      <c r="G16" s="159" t="s">
        <v>269</v>
      </c>
      <c r="H16" s="30" t="s">
        <v>41</v>
      </c>
      <c r="I16" s="28"/>
      <c r="J16" s="28">
        <v>5</v>
      </c>
      <c r="K16" s="32"/>
      <c r="L16" s="32"/>
    </row>
    <row r="17" spans="1:12" s="130" customFormat="1" ht="16.5" customHeight="1">
      <c r="A17" s="59">
        <v>2.2000000000000002</v>
      </c>
      <c r="B17" s="128" t="s">
        <v>219</v>
      </c>
      <c r="C17" s="59" t="s">
        <v>97</v>
      </c>
      <c r="D17" s="129" t="s">
        <v>152</v>
      </c>
      <c r="E17" s="59"/>
      <c r="F17" s="61">
        <v>1</v>
      </c>
      <c r="G17" s="65" t="s">
        <v>97</v>
      </c>
      <c r="H17" s="65"/>
      <c r="I17" s="59"/>
      <c r="J17" s="167">
        <v>3</v>
      </c>
      <c r="L17" s="32"/>
    </row>
    <row r="18" spans="1:12" customFormat="1" ht="16.5" customHeight="1">
      <c r="A18" s="28"/>
      <c r="B18" s="29"/>
      <c r="C18" s="28"/>
      <c r="D18" s="32"/>
      <c r="E18" s="28"/>
      <c r="F18" s="30"/>
      <c r="G18" s="28"/>
      <c r="H18" s="30"/>
      <c r="I18" s="28"/>
      <c r="J18" s="99"/>
      <c r="K18" s="32"/>
      <c r="L18" s="32"/>
    </row>
    <row r="19" spans="1:12" s="153" customFormat="1">
      <c r="A19" s="147">
        <v>3</v>
      </c>
      <c r="B19" s="148" t="s">
        <v>251</v>
      </c>
      <c r="C19" s="149" t="s">
        <v>97</v>
      </c>
      <c r="D19" s="150"/>
      <c r="E19" s="150"/>
      <c r="F19" s="150">
        <v>2</v>
      </c>
      <c r="G19" s="149" t="s">
        <v>97</v>
      </c>
      <c r="H19" s="149" t="s">
        <v>97</v>
      </c>
      <c r="I19" s="151"/>
      <c r="J19" s="152">
        <f>SUMPRODUCT(F20*J20)+(F25*J25)</f>
        <v>316.5</v>
      </c>
      <c r="L19" s="32"/>
    </row>
    <row r="20" spans="1:12" s="80" customFormat="1" ht="16.5" customHeight="1">
      <c r="A20" s="31">
        <v>3.1</v>
      </c>
      <c r="B20" s="79" t="s">
        <v>134</v>
      </c>
      <c r="C20" s="31" t="s">
        <v>97</v>
      </c>
      <c r="D20" s="161"/>
      <c r="E20" s="31"/>
      <c r="F20" s="162" t="s">
        <v>17</v>
      </c>
      <c r="G20" s="163" t="s">
        <v>97</v>
      </c>
      <c r="H20" s="164" t="s">
        <v>97</v>
      </c>
      <c r="I20" s="31" t="s">
        <v>123</v>
      </c>
      <c r="J20" s="104">
        <f>SUMPRODUCT(F21*J21)+(F24*J24)</f>
        <v>315</v>
      </c>
      <c r="L20" s="32"/>
    </row>
    <row r="21" spans="1:12" s="5" customFormat="1" ht="16.5" customHeight="1">
      <c r="A21" s="25" t="s">
        <v>141</v>
      </c>
      <c r="B21" s="26" t="s">
        <v>36</v>
      </c>
      <c r="C21" s="25" t="s">
        <v>168</v>
      </c>
      <c r="D21" s="78" t="s">
        <v>21</v>
      </c>
      <c r="E21" s="25"/>
      <c r="F21" s="45" t="s">
        <v>17</v>
      </c>
      <c r="G21" s="87" t="s">
        <v>275</v>
      </c>
      <c r="H21" s="45" t="s">
        <v>37</v>
      </c>
      <c r="I21" s="25"/>
      <c r="J21" s="100">
        <f t="array" ref="J21">SUMPRODUCT(F22:F23*J22:J23)</f>
        <v>310</v>
      </c>
      <c r="L21" s="32"/>
    </row>
    <row r="22" spans="1:12" customFormat="1" ht="16.5" customHeight="1">
      <c r="A22" s="28" t="s">
        <v>254</v>
      </c>
      <c r="B22" s="29" t="s">
        <v>38</v>
      </c>
      <c r="C22" s="28"/>
      <c r="D22" s="32"/>
      <c r="E22" s="28"/>
      <c r="F22" s="30" t="s">
        <v>17</v>
      </c>
      <c r="G22" s="159" t="s">
        <v>269</v>
      </c>
      <c r="H22" s="30" t="s">
        <v>39</v>
      </c>
      <c r="I22" s="28"/>
      <c r="J22" s="11">
        <v>305</v>
      </c>
      <c r="K22" s="32"/>
    </row>
    <row r="23" spans="1:12" s="4" customFormat="1" ht="16.5" customHeight="1">
      <c r="A23" s="28" t="s">
        <v>255</v>
      </c>
      <c r="B23" s="29" t="s">
        <v>270</v>
      </c>
      <c r="C23" s="28">
        <v>400584</v>
      </c>
      <c r="D23" s="32"/>
      <c r="E23" s="25"/>
      <c r="F23" s="30" t="s">
        <v>17</v>
      </c>
      <c r="G23" s="159" t="s">
        <v>97</v>
      </c>
      <c r="H23" s="30" t="s">
        <v>35</v>
      </c>
      <c r="I23" s="25"/>
      <c r="J23" s="28">
        <v>5</v>
      </c>
      <c r="K23" s="32"/>
    </row>
    <row r="24" spans="1:12" customFormat="1" ht="16.5" customHeight="1">
      <c r="A24" s="28" t="s">
        <v>142</v>
      </c>
      <c r="B24" s="29" t="s">
        <v>40</v>
      </c>
      <c r="C24" s="28"/>
      <c r="D24" s="32" t="s">
        <v>157</v>
      </c>
      <c r="E24" s="28"/>
      <c r="F24" s="30" t="s">
        <v>17</v>
      </c>
      <c r="G24" s="159" t="s">
        <v>269</v>
      </c>
      <c r="H24" s="30" t="s">
        <v>41</v>
      </c>
      <c r="I24" s="28"/>
      <c r="J24" s="28">
        <v>5</v>
      </c>
      <c r="K24" s="32"/>
    </row>
    <row r="25" spans="1:12" s="130" customFormat="1" ht="16.5" customHeight="1">
      <c r="A25" s="59">
        <v>3.2</v>
      </c>
      <c r="B25" s="128" t="s">
        <v>219</v>
      </c>
      <c r="C25" s="59" t="s">
        <v>97</v>
      </c>
      <c r="D25" s="129" t="s">
        <v>152</v>
      </c>
      <c r="E25" s="59"/>
      <c r="F25" s="61">
        <v>1</v>
      </c>
      <c r="G25" s="65" t="s">
        <v>97</v>
      </c>
      <c r="H25" s="65" t="s">
        <v>97</v>
      </c>
      <c r="I25" s="59"/>
      <c r="J25" s="167">
        <v>1.5</v>
      </c>
      <c r="K25" s="32"/>
      <c r="L25" s="128"/>
    </row>
    <row r="26" spans="1:12" customFormat="1" ht="16.5" customHeight="1">
      <c r="A26" s="28"/>
      <c r="B26" s="29"/>
      <c r="C26" s="28"/>
      <c r="D26" s="27"/>
      <c r="E26" s="28"/>
      <c r="F26" s="30"/>
      <c r="G26" s="28"/>
      <c r="H26" s="30"/>
      <c r="I26" s="33"/>
      <c r="J26" s="99"/>
      <c r="K26" s="32"/>
    </row>
    <row r="27" spans="1:12" s="51" customFormat="1">
      <c r="A27" s="155">
        <v>4</v>
      </c>
      <c r="B27" s="156" t="s">
        <v>256</v>
      </c>
      <c r="C27" s="87" t="s">
        <v>97</v>
      </c>
      <c r="D27" s="84"/>
      <c r="E27" s="84"/>
      <c r="F27" s="84">
        <v>2</v>
      </c>
      <c r="G27" s="87" t="s">
        <v>97</v>
      </c>
      <c r="H27" s="87" t="s">
        <v>97</v>
      </c>
      <c r="I27" s="157"/>
      <c r="J27" s="158">
        <f>SUMPRODUCT(F28*J28)+(F29*J29)</f>
        <v>800</v>
      </c>
      <c r="K27" s="32"/>
      <c r="L27" s="84"/>
    </row>
    <row r="28" spans="1:12" customFormat="1" ht="16.5" customHeight="1">
      <c r="A28" s="28">
        <v>4.0999999999999996</v>
      </c>
      <c r="B28" s="29" t="s">
        <v>47</v>
      </c>
      <c r="C28" s="28"/>
      <c r="D28" s="27" t="s">
        <v>21</v>
      </c>
      <c r="E28" s="28"/>
      <c r="F28" s="30" t="s">
        <v>17</v>
      </c>
      <c r="G28" s="159" t="s">
        <v>269</v>
      </c>
      <c r="H28" s="30" t="s">
        <v>48</v>
      </c>
      <c r="I28" s="33" t="s">
        <v>126</v>
      </c>
      <c r="J28" s="47">
        <v>795</v>
      </c>
      <c r="K28" s="32"/>
    </row>
    <row r="29" spans="1:12" s="130" customFormat="1" ht="16.5" customHeight="1">
      <c r="A29" s="59">
        <v>4.2</v>
      </c>
      <c r="B29" s="128" t="s">
        <v>219</v>
      </c>
      <c r="C29" s="59" t="s">
        <v>97</v>
      </c>
      <c r="D29" s="129" t="s">
        <v>152</v>
      </c>
      <c r="E29" s="59"/>
      <c r="F29" s="61">
        <v>1</v>
      </c>
      <c r="G29" s="65" t="s">
        <v>97</v>
      </c>
      <c r="H29" s="65" t="s">
        <v>97</v>
      </c>
      <c r="I29" s="59"/>
      <c r="J29" s="167">
        <v>5</v>
      </c>
      <c r="K29" s="32"/>
      <c r="L29" s="128"/>
    </row>
    <row r="30" spans="1:12" customFormat="1" ht="16.5" customHeight="1">
      <c r="A30" s="28"/>
      <c r="B30" s="29"/>
      <c r="C30" s="28"/>
      <c r="D30" s="27"/>
      <c r="E30" s="28"/>
      <c r="F30" s="30"/>
      <c r="G30" s="28"/>
      <c r="H30" s="30"/>
      <c r="I30" s="33"/>
      <c r="J30" s="99"/>
      <c r="K30" s="32"/>
    </row>
    <row r="31" spans="1:12" s="144" customFormat="1">
      <c r="A31" s="139">
        <v>5</v>
      </c>
      <c r="B31" s="140" t="s">
        <v>259</v>
      </c>
      <c r="C31" s="141" t="s">
        <v>97</v>
      </c>
      <c r="D31" s="142"/>
      <c r="E31" s="142"/>
      <c r="F31" s="142">
        <v>2</v>
      </c>
      <c r="G31" s="141" t="s">
        <v>97</v>
      </c>
      <c r="H31" s="141" t="s">
        <v>97</v>
      </c>
      <c r="I31" s="143"/>
      <c r="J31" s="137">
        <f>SUMPRODUCT(F32*J32)+(F35*J35)</f>
        <v>802</v>
      </c>
      <c r="K31" s="32"/>
      <c r="L31" s="142"/>
    </row>
    <row r="32" spans="1:12" s="5" customFormat="1" ht="16.5" customHeight="1">
      <c r="A32" s="25">
        <v>5.0999999999999996</v>
      </c>
      <c r="B32" s="77" t="s">
        <v>133</v>
      </c>
      <c r="C32" s="25"/>
      <c r="D32" s="78"/>
      <c r="E32" s="25"/>
      <c r="F32" s="36" t="s">
        <v>17</v>
      </c>
      <c r="G32" s="159" t="s">
        <v>269</v>
      </c>
      <c r="H32" s="36" t="s">
        <v>166</v>
      </c>
      <c r="I32" s="63" t="s">
        <v>132</v>
      </c>
      <c r="J32" s="100">
        <f t="array" ref="J32">SUMPRODUCT(F33:F34*J33:J34)</f>
        <v>797</v>
      </c>
      <c r="K32" s="32"/>
    </row>
    <row r="33" spans="1:16" customFormat="1" ht="16.5" customHeight="1">
      <c r="A33" s="28" t="s">
        <v>257</v>
      </c>
      <c r="B33" s="29" t="s">
        <v>49</v>
      </c>
      <c r="C33" s="28"/>
      <c r="D33" s="27" t="s">
        <v>21</v>
      </c>
      <c r="E33" s="28"/>
      <c r="F33" s="30" t="s">
        <v>17</v>
      </c>
      <c r="G33" s="159" t="s">
        <v>269</v>
      </c>
      <c r="H33" s="30" t="s">
        <v>50</v>
      </c>
      <c r="I33" s="74"/>
      <c r="J33" s="28">
        <v>790</v>
      </c>
      <c r="K33" s="32"/>
    </row>
    <row r="34" spans="1:16" customFormat="1" ht="16.5" customHeight="1">
      <c r="A34" s="28" t="s">
        <v>258</v>
      </c>
      <c r="B34" s="29" t="s">
        <v>51</v>
      </c>
      <c r="C34" s="28"/>
      <c r="D34" s="32" t="s">
        <v>157</v>
      </c>
      <c r="E34" s="28"/>
      <c r="F34" s="30" t="s">
        <v>17</v>
      </c>
      <c r="G34" s="159" t="s">
        <v>269</v>
      </c>
      <c r="H34" s="30" t="s">
        <v>52</v>
      </c>
      <c r="I34" s="33"/>
      <c r="J34" s="11">
        <v>7</v>
      </c>
      <c r="K34" s="32"/>
      <c r="P34" s="11"/>
    </row>
    <row r="35" spans="1:16" s="130" customFormat="1" ht="16.5" customHeight="1">
      <c r="A35" s="59">
        <v>5.2</v>
      </c>
      <c r="B35" s="128" t="s">
        <v>219</v>
      </c>
      <c r="C35" s="59" t="s">
        <v>97</v>
      </c>
      <c r="D35" s="129" t="s">
        <v>152</v>
      </c>
      <c r="E35" s="59"/>
      <c r="F35" s="61">
        <v>1</v>
      </c>
      <c r="G35" s="65" t="s">
        <v>97</v>
      </c>
      <c r="H35" s="65" t="s">
        <v>97</v>
      </c>
      <c r="I35" s="59"/>
      <c r="J35" s="167">
        <v>5</v>
      </c>
      <c r="K35" s="32"/>
      <c r="L35" s="128"/>
    </row>
    <row r="36" spans="1:16" customFormat="1" ht="16.5" customHeight="1">
      <c r="A36" s="25"/>
      <c r="B36" s="26"/>
      <c r="C36" s="28"/>
      <c r="D36" s="32"/>
      <c r="E36" s="28"/>
      <c r="F36" s="45"/>
      <c r="G36" s="25"/>
      <c r="H36" s="45"/>
      <c r="I36" s="33"/>
      <c r="J36" s="99"/>
      <c r="K36" s="32"/>
      <c r="P36" s="28"/>
    </row>
    <row r="37" spans="1:16" s="144" customFormat="1">
      <c r="A37" s="139">
        <v>6</v>
      </c>
      <c r="B37" s="140" t="s">
        <v>259</v>
      </c>
      <c r="C37" s="141" t="s">
        <v>97</v>
      </c>
      <c r="D37" s="142"/>
      <c r="E37" s="142"/>
      <c r="F37" s="142">
        <v>1</v>
      </c>
      <c r="G37" s="141" t="s">
        <v>97</v>
      </c>
      <c r="H37" s="141" t="s">
        <v>97</v>
      </c>
      <c r="I37" s="143"/>
      <c r="J37" s="138">
        <f>SUMPRODUCT(F38*J38)+(F41*J41)</f>
        <v>840.05</v>
      </c>
      <c r="K37" s="160"/>
      <c r="L37" s="142"/>
    </row>
    <row r="38" spans="1:16" s="51" customFormat="1">
      <c r="A38" s="155">
        <v>6.1</v>
      </c>
      <c r="B38" s="156" t="s">
        <v>278</v>
      </c>
      <c r="C38" s="87" t="s">
        <v>97</v>
      </c>
      <c r="D38" s="84"/>
      <c r="E38" s="84"/>
      <c r="F38" s="84">
        <v>1</v>
      </c>
      <c r="G38" s="87" t="s">
        <v>97</v>
      </c>
      <c r="H38" s="87" t="s">
        <v>97</v>
      </c>
      <c r="I38" s="157"/>
      <c r="J38" s="100">
        <f t="array" ref="J38">SUMPRODUCT(F39:F40*J39:J40)</f>
        <v>825.05</v>
      </c>
      <c r="K38" s="32"/>
      <c r="L38" s="84"/>
    </row>
    <row r="39" spans="1:16" customFormat="1" ht="16.5" customHeight="1">
      <c r="A39" s="28" t="s">
        <v>280</v>
      </c>
      <c r="B39" s="29" t="s">
        <v>55</v>
      </c>
      <c r="C39" s="28"/>
      <c r="D39" s="27" t="s">
        <v>21</v>
      </c>
      <c r="E39" s="28"/>
      <c r="F39" s="30" t="s">
        <v>17</v>
      </c>
      <c r="G39" s="159" t="s">
        <v>269</v>
      </c>
      <c r="H39" s="30" t="s">
        <v>56</v>
      </c>
      <c r="I39" s="33" t="s">
        <v>127</v>
      </c>
      <c r="J39" s="167">
        <v>825</v>
      </c>
      <c r="K39" s="32"/>
      <c r="P39" s="28"/>
    </row>
    <row r="40" spans="1:16" customFormat="1" ht="16.5" customHeight="1">
      <c r="A40" s="28" t="s">
        <v>281</v>
      </c>
      <c r="B40" s="29" t="s">
        <v>279</v>
      </c>
      <c r="C40" s="28">
        <v>464631</v>
      </c>
      <c r="D40" s="27"/>
      <c r="E40" s="28"/>
      <c r="F40" s="30">
        <v>1</v>
      </c>
      <c r="G40" s="159" t="s">
        <v>145</v>
      </c>
      <c r="H40" s="30"/>
      <c r="I40" s="33"/>
      <c r="J40" s="167">
        <v>0.05</v>
      </c>
      <c r="K40" s="32"/>
      <c r="P40" s="28"/>
    </row>
    <row r="41" spans="1:16" s="130" customFormat="1" ht="16.5" customHeight="1">
      <c r="A41" s="59">
        <v>6.2</v>
      </c>
      <c r="B41" s="128" t="s">
        <v>219</v>
      </c>
      <c r="C41" s="59" t="s">
        <v>97</v>
      </c>
      <c r="D41" s="129" t="s">
        <v>152</v>
      </c>
      <c r="E41" s="59"/>
      <c r="F41" s="61">
        <v>1</v>
      </c>
      <c r="G41" s="65" t="s">
        <v>97</v>
      </c>
      <c r="H41" s="65" t="s">
        <v>97</v>
      </c>
      <c r="I41" s="59"/>
      <c r="J41" s="167">
        <v>15</v>
      </c>
      <c r="K41" s="32"/>
      <c r="L41" s="128"/>
    </row>
    <row r="42" spans="1:16" customFormat="1" ht="16.5" customHeight="1">
      <c r="A42" s="28"/>
      <c r="B42" s="29"/>
      <c r="C42" s="28"/>
      <c r="D42" s="27"/>
      <c r="E42" s="28"/>
      <c r="F42" s="30"/>
      <c r="G42" s="28"/>
      <c r="H42" s="30"/>
      <c r="I42" s="33"/>
      <c r="J42" s="96"/>
      <c r="K42" s="32"/>
      <c r="P42" s="28"/>
    </row>
    <row r="43" spans="1:16" s="144" customFormat="1">
      <c r="A43" s="139">
        <v>7</v>
      </c>
      <c r="B43" s="140" t="s">
        <v>262</v>
      </c>
      <c r="C43" s="141" t="s">
        <v>97</v>
      </c>
      <c r="D43" s="142"/>
      <c r="E43" s="142"/>
      <c r="F43" s="142">
        <v>2</v>
      </c>
      <c r="G43" s="141" t="s">
        <v>97</v>
      </c>
      <c r="H43" s="141" t="s">
        <v>97</v>
      </c>
      <c r="I43" s="143"/>
      <c r="J43" s="137">
        <f>SUMPRODUCT(F44*J44)+(F47*J47)</f>
        <v>107</v>
      </c>
      <c r="K43" s="32"/>
      <c r="L43" s="142"/>
    </row>
    <row r="44" spans="1:16" s="5" customFormat="1" ht="16.5" customHeight="1">
      <c r="A44" s="25">
        <v>7.1</v>
      </c>
      <c r="B44" s="26" t="s">
        <v>57</v>
      </c>
      <c r="C44" s="25" t="s">
        <v>170</v>
      </c>
      <c r="D44" s="78" t="s">
        <v>21</v>
      </c>
      <c r="E44" s="25"/>
      <c r="F44" s="45" t="s">
        <v>17</v>
      </c>
      <c r="G44" s="25" t="s">
        <v>18</v>
      </c>
      <c r="H44" s="45" t="s">
        <v>58</v>
      </c>
      <c r="I44" s="63" t="s">
        <v>130</v>
      </c>
      <c r="J44" s="100">
        <f t="array" ref="J44">SUMPRODUCT(F45:F46*J45:J46)</f>
        <v>104</v>
      </c>
      <c r="K44" s="32"/>
      <c r="P44" s="25"/>
    </row>
    <row r="45" spans="1:16" customFormat="1" ht="16.5" customHeight="1">
      <c r="A45" s="28" t="s">
        <v>260</v>
      </c>
      <c r="B45" s="29" t="s">
        <v>59</v>
      </c>
      <c r="C45" s="28"/>
      <c r="D45" s="32"/>
      <c r="E45" s="28"/>
      <c r="F45" s="30" t="s">
        <v>17</v>
      </c>
      <c r="G45" s="159" t="s">
        <v>269</v>
      </c>
      <c r="H45" s="30" t="s">
        <v>60</v>
      </c>
      <c r="I45" s="33"/>
      <c r="J45" s="99">
        <v>72</v>
      </c>
      <c r="K45" s="32"/>
      <c r="P45" s="28"/>
    </row>
    <row r="46" spans="1:16" customFormat="1" ht="16.5" customHeight="1">
      <c r="A46" s="28" t="s">
        <v>261</v>
      </c>
      <c r="B46" s="29" t="s">
        <v>61</v>
      </c>
      <c r="C46" s="33"/>
      <c r="D46" s="32"/>
      <c r="E46" s="33"/>
      <c r="F46" s="30" t="s">
        <v>17</v>
      </c>
      <c r="G46" s="159" t="s">
        <v>269</v>
      </c>
      <c r="H46" s="30" t="s">
        <v>62</v>
      </c>
      <c r="I46" s="33"/>
      <c r="J46" s="99">
        <v>32</v>
      </c>
      <c r="K46" s="32"/>
      <c r="P46" s="28"/>
    </row>
    <row r="47" spans="1:16" s="130" customFormat="1" ht="16.5" customHeight="1">
      <c r="A47" s="59">
        <v>7.2</v>
      </c>
      <c r="B47" s="128" t="s">
        <v>219</v>
      </c>
      <c r="C47" s="59" t="s">
        <v>97</v>
      </c>
      <c r="D47" s="129" t="s">
        <v>152</v>
      </c>
      <c r="E47" s="59"/>
      <c r="F47" s="61">
        <v>1</v>
      </c>
      <c r="G47" s="65" t="s">
        <v>97</v>
      </c>
      <c r="H47" s="65" t="s">
        <v>97</v>
      </c>
      <c r="I47" s="59"/>
      <c r="J47" s="145">
        <v>3</v>
      </c>
      <c r="K47" s="32"/>
      <c r="L47" s="128"/>
    </row>
    <row r="48" spans="1:16" customFormat="1" ht="16.5" customHeight="1">
      <c r="A48" s="28"/>
      <c r="B48" s="29"/>
      <c r="C48" s="28"/>
      <c r="D48" s="27"/>
      <c r="E48" s="28"/>
      <c r="F48" s="30"/>
      <c r="G48" s="28"/>
      <c r="H48" s="30"/>
      <c r="I48" s="33"/>
      <c r="J48" s="99"/>
      <c r="K48" s="32"/>
      <c r="P48" s="28"/>
    </row>
    <row r="49" spans="1:16" s="51" customFormat="1">
      <c r="A49" s="155">
        <v>8</v>
      </c>
      <c r="B49" s="156" t="s">
        <v>263</v>
      </c>
      <c r="C49" s="87" t="s">
        <v>97</v>
      </c>
      <c r="D49" s="84"/>
      <c r="E49" s="84"/>
      <c r="F49" s="84">
        <v>1</v>
      </c>
      <c r="G49" s="87" t="s">
        <v>97</v>
      </c>
      <c r="H49" s="87" t="s">
        <v>97</v>
      </c>
      <c r="I49" s="157"/>
      <c r="J49" s="158">
        <f>SUMPRODUCT(F50*J50)+(F51*J51)</f>
        <v>1460</v>
      </c>
      <c r="K49" s="32"/>
      <c r="L49" s="84"/>
    </row>
    <row r="50" spans="1:16" customFormat="1" ht="16.5" customHeight="1">
      <c r="A50" s="28">
        <v>8.1</v>
      </c>
      <c r="B50" s="29" t="s">
        <v>64</v>
      </c>
      <c r="C50" s="28"/>
      <c r="D50" s="27" t="s">
        <v>21</v>
      </c>
      <c r="E50" s="28"/>
      <c r="F50" s="30" t="s">
        <v>17</v>
      </c>
      <c r="G50" s="159" t="s">
        <v>269</v>
      </c>
      <c r="H50" s="30" t="s">
        <v>65</v>
      </c>
      <c r="I50" s="33" t="s">
        <v>129</v>
      </c>
      <c r="J50" s="47">
        <v>1450</v>
      </c>
      <c r="K50" s="32"/>
      <c r="P50" s="11"/>
    </row>
    <row r="51" spans="1:16" s="130" customFormat="1" ht="16.5" customHeight="1">
      <c r="A51" s="59">
        <v>8.1999999999999993</v>
      </c>
      <c r="B51" s="128" t="s">
        <v>219</v>
      </c>
      <c r="C51" s="59" t="s">
        <v>97</v>
      </c>
      <c r="D51" s="129" t="s">
        <v>152</v>
      </c>
      <c r="E51" s="59"/>
      <c r="F51" s="61">
        <v>1</v>
      </c>
      <c r="G51" s="65" t="s">
        <v>97</v>
      </c>
      <c r="H51" s="65" t="s">
        <v>97</v>
      </c>
      <c r="I51" s="59"/>
      <c r="J51" s="167">
        <v>10</v>
      </c>
      <c r="K51" s="32"/>
      <c r="L51" s="128"/>
    </row>
    <row r="52" spans="1:16" customFormat="1" ht="16.5" customHeight="1">
      <c r="A52" s="28"/>
      <c r="B52" s="29"/>
      <c r="C52" s="28"/>
      <c r="D52" s="27"/>
      <c r="E52" s="28"/>
      <c r="F52" s="30"/>
      <c r="G52" s="28"/>
      <c r="H52" s="30"/>
      <c r="I52" s="33"/>
      <c r="J52" s="99"/>
      <c r="K52" s="32"/>
      <c r="P52" s="11"/>
    </row>
    <row r="53" spans="1:16" s="51" customFormat="1">
      <c r="A53" s="155">
        <v>9</v>
      </c>
      <c r="B53" s="156" t="s">
        <v>264</v>
      </c>
      <c r="C53" s="87" t="s">
        <v>97</v>
      </c>
      <c r="D53" s="84"/>
      <c r="E53" s="84"/>
      <c r="F53" s="84">
        <v>1</v>
      </c>
      <c r="G53" s="87" t="s">
        <v>97</v>
      </c>
      <c r="H53" s="87" t="s">
        <v>97</v>
      </c>
      <c r="I53" s="157"/>
      <c r="J53" s="158">
        <f>SUMPRODUCT(F54*J54)+(F55*J55)</f>
        <v>456</v>
      </c>
      <c r="K53" s="32"/>
      <c r="L53" s="84"/>
    </row>
    <row r="54" spans="1:16" s="89" customFormat="1" ht="16.5" customHeight="1">
      <c r="A54" s="28">
        <v>9.1</v>
      </c>
      <c r="B54" s="29" t="s">
        <v>66</v>
      </c>
      <c r="C54" s="28"/>
      <c r="D54" s="27" t="s">
        <v>21</v>
      </c>
      <c r="E54" s="28"/>
      <c r="F54" s="30" t="s">
        <v>17</v>
      </c>
      <c r="G54" s="159" t="s">
        <v>269</v>
      </c>
      <c r="H54" s="30" t="s">
        <v>67</v>
      </c>
      <c r="I54" s="33" t="s">
        <v>124</v>
      </c>
      <c r="J54" s="47">
        <v>451</v>
      </c>
      <c r="K54" s="32"/>
    </row>
    <row r="55" spans="1:16" s="130" customFormat="1" ht="16.5" customHeight="1">
      <c r="A55" s="59">
        <v>9.1999999999999993</v>
      </c>
      <c r="B55" s="128" t="s">
        <v>219</v>
      </c>
      <c r="C55" s="59" t="s">
        <v>97</v>
      </c>
      <c r="D55" s="129" t="s">
        <v>152</v>
      </c>
      <c r="E55" s="59"/>
      <c r="F55" s="61">
        <v>1</v>
      </c>
      <c r="G55" s="65" t="s">
        <v>97</v>
      </c>
      <c r="H55" s="65" t="s">
        <v>97</v>
      </c>
      <c r="I55" s="59"/>
      <c r="J55" s="167">
        <v>5</v>
      </c>
      <c r="K55" s="32"/>
      <c r="L55" s="128"/>
    </row>
    <row r="56" spans="1:16" s="4" customFormat="1" ht="16.5" customHeight="1">
      <c r="A56" s="28"/>
      <c r="B56" s="29"/>
      <c r="C56" s="25"/>
      <c r="D56" s="27"/>
      <c r="E56" s="25"/>
      <c r="F56" s="30"/>
      <c r="G56" s="25"/>
      <c r="H56" s="30"/>
      <c r="I56" s="63"/>
      <c r="J56" s="99"/>
      <c r="K56" s="32"/>
    </row>
    <row r="57" spans="1:16" s="51" customFormat="1">
      <c r="A57" s="155">
        <v>10</v>
      </c>
      <c r="B57" s="156" t="s">
        <v>265</v>
      </c>
      <c r="C57" s="87" t="s">
        <v>97</v>
      </c>
      <c r="D57" s="84"/>
      <c r="E57" s="84"/>
      <c r="F57" s="84">
        <v>1</v>
      </c>
      <c r="G57" s="87" t="s">
        <v>97</v>
      </c>
      <c r="H57" s="87" t="s">
        <v>97</v>
      </c>
      <c r="I57" s="157"/>
      <c r="J57" s="158">
        <f>SUMPRODUCT(F58*J58)+(F59*J59)</f>
        <v>290</v>
      </c>
      <c r="K57" s="32"/>
      <c r="L57" s="84"/>
    </row>
    <row r="58" spans="1:16" customFormat="1" ht="16.5" customHeight="1">
      <c r="A58" s="28">
        <v>10.1</v>
      </c>
      <c r="B58" s="29" t="s">
        <v>68</v>
      </c>
      <c r="C58" s="28"/>
      <c r="D58" s="27" t="s">
        <v>21</v>
      </c>
      <c r="E58" s="28"/>
      <c r="F58" s="30" t="s">
        <v>17</v>
      </c>
      <c r="G58" s="159" t="s">
        <v>269</v>
      </c>
      <c r="H58" s="30" t="s">
        <v>69</v>
      </c>
      <c r="I58" s="33" t="s">
        <v>121</v>
      </c>
      <c r="J58" s="167">
        <v>285</v>
      </c>
      <c r="K58" s="32"/>
    </row>
    <row r="59" spans="1:16" s="130" customFormat="1" ht="16.5" customHeight="1">
      <c r="A59" s="59">
        <v>10.199999999999999</v>
      </c>
      <c r="B59" s="128" t="s">
        <v>219</v>
      </c>
      <c r="C59" s="59" t="s">
        <v>97</v>
      </c>
      <c r="D59" s="129" t="s">
        <v>152</v>
      </c>
      <c r="E59" s="59"/>
      <c r="F59" s="61">
        <v>1</v>
      </c>
      <c r="G59" s="65" t="s">
        <v>97</v>
      </c>
      <c r="H59" s="65" t="s">
        <v>97</v>
      </c>
      <c r="I59" s="59"/>
      <c r="J59" s="167">
        <v>5</v>
      </c>
      <c r="K59" s="32"/>
      <c r="L59" s="128"/>
    </row>
    <row r="60" spans="1:16" customFormat="1" ht="16.5" customHeight="1">
      <c r="A60" s="28"/>
      <c r="B60" s="29"/>
      <c r="C60" s="28"/>
      <c r="D60" s="27"/>
      <c r="E60" s="28"/>
      <c r="F60" s="30"/>
      <c r="G60" s="28"/>
      <c r="H60" s="30"/>
      <c r="I60" s="33"/>
      <c r="J60" s="96"/>
      <c r="K60" s="32"/>
    </row>
    <row r="61" spans="1:16" s="144" customFormat="1">
      <c r="A61" s="139">
        <v>11</v>
      </c>
      <c r="B61" s="140" t="s">
        <v>266</v>
      </c>
      <c r="C61" s="141" t="s">
        <v>97</v>
      </c>
      <c r="D61" s="142"/>
      <c r="E61" s="142"/>
      <c r="F61" s="142">
        <v>1</v>
      </c>
      <c r="G61" s="141" t="s">
        <v>97</v>
      </c>
      <c r="H61" s="141" t="s">
        <v>97</v>
      </c>
      <c r="I61" s="143"/>
      <c r="J61" s="137">
        <f>SUMPRODUCT(F62*J62)+(F65*J65)</f>
        <v>552</v>
      </c>
      <c r="K61" s="160"/>
      <c r="L61" s="142"/>
    </row>
    <row r="62" spans="1:16" s="5" customFormat="1" ht="16.5" customHeight="1">
      <c r="A62" s="25">
        <v>11.1</v>
      </c>
      <c r="B62" s="26" t="s">
        <v>70</v>
      </c>
      <c r="C62" s="25" t="s">
        <v>171</v>
      </c>
      <c r="D62" s="78" t="s">
        <v>21</v>
      </c>
      <c r="E62" s="25"/>
      <c r="F62" s="45" t="s">
        <v>17</v>
      </c>
      <c r="G62" s="25" t="s">
        <v>15</v>
      </c>
      <c r="H62" s="45" t="s">
        <v>71</v>
      </c>
      <c r="I62" s="63" t="s">
        <v>131</v>
      </c>
      <c r="J62" s="87">
        <f t="array" ref="J62">SUMPRODUCT(F63:F64*J63:J64)</f>
        <v>547</v>
      </c>
      <c r="K62" s="32"/>
    </row>
    <row r="63" spans="1:16" customFormat="1" ht="16.5" customHeight="1">
      <c r="A63" s="28" t="s">
        <v>267</v>
      </c>
      <c r="B63" s="29" t="s">
        <v>23</v>
      </c>
      <c r="C63" s="28"/>
      <c r="D63" s="32"/>
      <c r="E63" s="28"/>
      <c r="F63" s="30" t="s">
        <v>17</v>
      </c>
      <c r="G63" s="159" t="s">
        <v>269</v>
      </c>
      <c r="H63" s="30" t="s">
        <v>24</v>
      </c>
      <c r="I63" s="33"/>
      <c r="J63" s="11">
        <v>331</v>
      </c>
      <c r="K63" s="32"/>
    </row>
    <row r="64" spans="1:16" customFormat="1" ht="16.5" customHeight="1">
      <c r="A64" s="28" t="s">
        <v>268</v>
      </c>
      <c r="B64" s="29" t="s">
        <v>72</v>
      </c>
      <c r="C64" s="28"/>
      <c r="D64" s="32"/>
      <c r="E64" s="28"/>
      <c r="F64" s="30" t="s">
        <v>26</v>
      </c>
      <c r="G64" s="159" t="s">
        <v>269</v>
      </c>
      <c r="H64" s="30" t="s">
        <v>73</v>
      </c>
      <c r="I64" s="33"/>
      <c r="J64" s="28">
        <v>108</v>
      </c>
      <c r="K64" s="32"/>
    </row>
    <row r="65" spans="1:12" s="130" customFormat="1" ht="16.5" customHeight="1">
      <c r="A65" s="59">
        <v>11.2</v>
      </c>
      <c r="B65" s="128" t="s">
        <v>219</v>
      </c>
      <c r="C65" s="59" t="s">
        <v>97</v>
      </c>
      <c r="D65" s="129" t="s">
        <v>152</v>
      </c>
      <c r="E65" s="59"/>
      <c r="F65" s="61">
        <v>1</v>
      </c>
      <c r="G65" s="65" t="s">
        <v>97</v>
      </c>
      <c r="H65" s="65" t="s">
        <v>97</v>
      </c>
      <c r="I65" s="59"/>
      <c r="J65" s="167">
        <v>5</v>
      </c>
      <c r="K65" s="32"/>
      <c r="L65" s="128"/>
    </row>
    <row r="66" spans="1:12" s="4" customFormat="1" ht="16.5" customHeight="1">
      <c r="A66" s="28"/>
      <c r="B66" s="29"/>
      <c r="C66" s="25"/>
      <c r="D66" s="27"/>
      <c r="E66" s="25"/>
      <c r="F66" s="30"/>
      <c r="G66" s="34"/>
      <c r="H66" s="30"/>
      <c r="I66" s="25"/>
      <c r="J66" s="96"/>
      <c r="K66" s="32"/>
    </row>
    <row r="67" spans="1:12" s="136" customFormat="1" ht="16.5" customHeight="1">
      <c r="A67" s="131">
        <v>12</v>
      </c>
      <c r="B67" s="132" t="s">
        <v>238</v>
      </c>
      <c r="C67" s="131" t="s">
        <v>97</v>
      </c>
      <c r="D67" s="133"/>
      <c r="E67" s="131"/>
      <c r="F67" s="134">
        <v>2</v>
      </c>
      <c r="G67" s="131" t="s">
        <v>97</v>
      </c>
      <c r="H67" s="135" t="s">
        <v>97</v>
      </c>
      <c r="I67" s="131"/>
      <c r="J67" s="138">
        <f>SUMPRODUCT(F68*J68)+(F76*J76)</f>
        <v>415</v>
      </c>
      <c r="K67" s="32"/>
      <c r="L67" s="132"/>
    </row>
    <row r="68" spans="1:12" s="5" customFormat="1" ht="16.5" customHeight="1">
      <c r="A68" s="25">
        <v>12.1</v>
      </c>
      <c r="B68" s="26" t="s">
        <v>184</v>
      </c>
      <c r="C68" s="25" t="s">
        <v>183</v>
      </c>
      <c r="D68" s="35"/>
      <c r="E68" s="25"/>
      <c r="F68" s="45" t="s">
        <v>17</v>
      </c>
      <c r="G68" s="52" t="s">
        <v>196</v>
      </c>
      <c r="H68" s="109" t="s">
        <v>81</v>
      </c>
      <c r="I68" s="25" t="s">
        <v>203</v>
      </c>
      <c r="J68" s="87">
        <f t="array" ref="J68">SUMPRODUCT(F69:F75*J69:J75)</f>
        <v>410</v>
      </c>
      <c r="K68" s="32"/>
    </row>
    <row r="69" spans="1:12" customFormat="1" ht="16.5" customHeight="1">
      <c r="A69" s="28" t="s">
        <v>239</v>
      </c>
      <c r="B69" s="29" t="s">
        <v>82</v>
      </c>
      <c r="C69" s="28"/>
      <c r="D69" s="27" t="s">
        <v>21</v>
      </c>
      <c r="E69" s="28"/>
      <c r="F69" s="30" t="s">
        <v>17</v>
      </c>
      <c r="G69" s="159" t="s">
        <v>269</v>
      </c>
      <c r="H69" s="30" t="s">
        <v>83</v>
      </c>
      <c r="I69" s="28"/>
      <c r="J69" s="11">
        <v>295.5</v>
      </c>
      <c r="K69" s="32"/>
    </row>
    <row r="70" spans="1:12" customFormat="1" ht="16.5" customHeight="1">
      <c r="A70" s="28" t="s">
        <v>240</v>
      </c>
      <c r="B70" s="29" t="s">
        <v>84</v>
      </c>
      <c r="C70" s="28"/>
      <c r="D70" s="27" t="s">
        <v>21</v>
      </c>
      <c r="E70" s="28"/>
      <c r="F70" s="30" t="s">
        <v>17</v>
      </c>
      <c r="G70" s="159" t="s">
        <v>269</v>
      </c>
      <c r="H70" s="30" t="s">
        <v>85</v>
      </c>
      <c r="I70" s="28"/>
      <c r="J70" s="28">
        <v>84</v>
      </c>
      <c r="K70" s="32"/>
    </row>
    <row r="71" spans="1:12" customFormat="1" ht="16.5" customHeight="1">
      <c r="A71" s="28" t="s">
        <v>241</v>
      </c>
      <c r="B71" s="29" t="s">
        <v>86</v>
      </c>
      <c r="C71" s="28"/>
      <c r="D71" s="32" t="s">
        <v>158</v>
      </c>
      <c r="E71" s="28"/>
      <c r="F71" s="30" t="s">
        <v>17</v>
      </c>
      <c r="G71" s="159" t="s">
        <v>269</v>
      </c>
      <c r="H71" s="30" t="s">
        <v>87</v>
      </c>
      <c r="I71" s="28"/>
      <c r="J71" s="28">
        <v>11</v>
      </c>
      <c r="K71" s="32"/>
    </row>
    <row r="72" spans="1:12" customFormat="1" ht="16.5" customHeight="1">
      <c r="A72" s="28" t="s">
        <v>242</v>
      </c>
      <c r="B72" s="29" t="s">
        <v>159</v>
      </c>
      <c r="C72" s="28"/>
      <c r="D72" s="32"/>
      <c r="E72" s="28"/>
      <c r="F72" s="30" t="s">
        <v>26</v>
      </c>
      <c r="G72" s="159" t="s">
        <v>269</v>
      </c>
      <c r="H72" s="30" t="s">
        <v>88</v>
      </c>
      <c r="I72" s="28"/>
      <c r="J72" s="28">
        <v>6.5</v>
      </c>
      <c r="K72" s="32"/>
    </row>
    <row r="73" spans="1:12" customFormat="1" ht="16.5" customHeight="1">
      <c r="A73" s="28" t="s">
        <v>243</v>
      </c>
      <c r="B73" s="29" t="s">
        <v>160</v>
      </c>
      <c r="C73" s="28"/>
      <c r="D73" s="32" t="s">
        <v>158</v>
      </c>
      <c r="E73" s="28"/>
      <c r="F73" s="30" t="s">
        <v>26</v>
      </c>
      <c r="G73" s="159" t="s">
        <v>269</v>
      </c>
      <c r="H73" s="30" t="s">
        <v>91</v>
      </c>
      <c r="I73" s="28"/>
      <c r="J73" s="28">
        <v>2.5</v>
      </c>
      <c r="K73" s="32"/>
    </row>
    <row r="74" spans="1:12" customFormat="1" ht="16.5" customHeight="1">
      <c r="A74" s="28" t="s">
        <v>244</v>
      </c>
      <c r="B74" s="29" t="s">
        <v>92</v>
      </c>
      <c r="C74" s="33"/>
      <c r="D74" s="27" t="s">
        <v>44</v>
      </c>
      <c r="E74" s="33"/>
      <c r="F74" s="30" t="s">
        <v>17</v>
      </c>
      <c r="G74" s="159" t="s">
        <v>269</v>
      </c>
      <c r="H74" s="30" t="s">
        <v>93</v>
      </c>
      <c r="I74" s="28"/>
      <c r="J74" s="28">
        <v>0.5</v>
      </c>
      <c r="K74" s="32"/>
    </row>
    <row r="75" spans="1:12" customFormat="1" ht="16.5" customHeight="1">
      <c r="A75" s="28" t="s">
        <v>245</v>
      </c>
      <c r="B75" s="29" t="s">
        <v>94</v>
      </c>
      <c r="C75" s="28"/>
      <c r="D75" s="32"/>
      <c r="E75" s="28"/>
      <c r="F75" s="30" t="s">
        <v>17</v>
      </c>
      <c r="G75" s="159" t="s">
        <v>269</v>
      </c>
      <c r="H75" s="30" t="s">
        <v>95</v>
      </c>
      <c r="I75" s="28"/>
      <c r="J75" s="11">
        <v>1</v>
      </c>
      <c r="K75" s="32"/>
    </row>
    <row r="76" spans="1:12" s="130" customFormat="1" ht="16.5" customHeight="1">
      <c r="A76" s="59">
        <v>12.2</v>
      </c>
      <c r="B76" s="128" t="s">
        <v>219</v>
      </c>
      <c r="C76" s="59" t="s">
        <v>97</v>
      </c>
      <c r="D76" s="129" t="s">
        <v>152</v>
      </c>
      <c r="E76" s="59"/>
      <c r="F76" s="61">
        <v>1</v>
      </c>
      <c r="G76" s="65" t="s">
        <v>97</v>
      </c>
      <c r="H76" s="65" t="s">
        <v>97</v>
      </c>
      <c r="I76" s="59"/>
      <c r="J76" s="167">
        <v>5</v>
      </c>
      <c r="K76" s="32"/>
      <c r="L76" s="128"/>
    </row>
    <row r="77" spans="1:12" customFormat="1" ht="16.5" customHeight="1">
      <c r="A77" s="28"/>
      <c r="B77" s="29"/>
      <c r="C77" s="28"/>
      <c r="D77" s="32"/>
      <c r="E77" s="28"/>
      <c r="F77" s="30"/>
      <c r="G77" s="28"/>
      <c r="H77" s="30"/>
      <c r="I77" s="28"/>
      <c r="J77" s="96"/>
      <c r="K77" s="32"/>
    </row>
    <row r="78" spans="1:12" s="127" customFormat="1" ht="16.5" customHeight="1">
      <c r="A78" s="107">
        <v>13</v>
      </c>
      <c r="B78" s="126" t="s">
        <v>218</v>
      </c>
      <c r="C78" s="107" t="s">
        <v>97</v>
      </c>
      <c r="D78" s="121"/>
      <c r="E78" s="107"/>
      <c r="F78" s="122">
        <v>4</v>
      </c>
      <c r="G78" s="107" t="s">
        <v>97</v>
      </c>
      <c r="H78" s="123" t="s">
        <v>97</v>
      </c>
      <c r="I78" s="107"/>
      <c r="J78" s="103">
        <f t="array" ref="J78">SUMPRODUCT(F79:F80*J79:J80)</f>
        <v>198.2</v>
      </c>
      <c r="K78" s="32"/>
      <c r="L78" s="126"/>
    </row>
    <row r="79" spans="1:12" s="120" customFormat="1" ht="16.5" customHeight="1">
      <c r="A79" s="33">
        <v>13.1</v>
      </c>
      <c r="B79" s="29" t="s">
        <v>42</v>
      </c>
      <c r="C79" s="33"/>
      <c r="D79" s="32"/>
      <c r="E79" s="33"/>
      <c r="F79" s="30" t="s">
        <v>17</v>
      </c>
      <c r="G79" s="159" t="s">
        <v>269</v>
      </c>
      <c r="H79" s="30" t="s">
        <v>43</v>
      </c>
      <c r="I79" s="33" t="s">
        <v>120</v>
      </c>
      <c r="J79" s="119">
        <v>197</v>
      </c>
      <c r="K79" s="32"/>
    </row>
    <row r="80" spans="1:12" s="130" customFormat="1" ht="16.5" customHeight="1">
      <c r="A80" s="59">
        <v>13.2</v>
      </c>
      <c r="B80" s="128" t="s">
        <v>219</v>
      </c>
      <c r="C80" s="59" t="s">
        <v>97</v>
      </c>
      <c r="D80" s="129" t="s">
        <v>152</v>
      </c>
      <c r="E80" s="59"/>
      <c r="F80" s="61">
        <v>1</v>
      </c>
      <c r="G80" s="65" t="s">
        <v>97</v>
      </c>
      <c r="H80" s="65" t="s">
        <v>97</v>
      </c>
      <c r="I80" s="59"/>
      <c r="J80" s="145">
        <v>1.2</v>
      </c>
      <c r="K80" s="32"/>
      <c r="L80" s="128"/>
    </row>
    <row r="81" spans="1:17" customFormat="1" ht="16.5" customHeight="1">
      <c r="A81" s="28"/>
      <c r="B81" s="29"/>
      <c r="C81" s="28"/>
      <c r="D81" s="32"/>
      <c r="E81" s="28"/>
      <c r="F81" s="30"/>
      <c r="G81" s="28"/>
      <c r="H81" s="30"/>
      <c r="I81" s="28"/>
      <c r="J81" s="96"/>
      <c r="K81" s="32"/>
    </row>
    <row r="82" spans="1:17" s="124" customFormat="1" ht="16.5" customHeight="1">
      <c r="A82" s="87">
        <v>14</v>
      </c>
      <c r="B82" s="77" t="s">
        <v>220</v>
      </c>
      <c r="C82" s="107" t="s">
        <v>97</v>
      </c>
      <c r="D82" s="121"/>
      <c r="E82" s="107"/>
      <c r="F82" s="122">
        <v>1</v>
      </c>
      <c r="G82" s="107" t="s">
        <v>97</v>
      </c>
      <c r="H82" s="123" t="s">
        <v>97</v>
      </c>
      <c r="I82" s="107"/>
      <c r="J82" s="103">
        <f t="array" ref="J82">SUMPRODUCT(F83:F84*J83:J84)</f>
        <v>25.2</v>
      </c>
      <c r="K82" s="32"/>
    </row>
    <row r="83" spans="1:17" customFormat="1" ht="16.5" customHeight="1">
      <c r="A83" s="28">
        <v>14.1</v>
      </c>
      <c r="B83" s="29" t="s">
        <v>76</v>
      </c>
      <c r="C83" s="28"/>
      <c r="D83" s="32" t="s">
        <v>77</v>
      </c>
      <c r="E83" s="28"/>
      <c r="F83" s="30" t="s">
        <v>78</v>
      </c>
      <c r="G83" s="159" t="s">
        <v>269</v>
      </c>
      <c r="H83" s="30" t="s">
        <v>79</v>
      </c>
      <c r="I83" s="28" t="s">
        <v>125</v>
      </c>
      <c r="J83" s="125">
        <v>8</v>
      </c>
      <c r="K83" s="32"/>
    </row>
    <row r="84" spans="1:17" s="15" customFormat="1" ht="16.5" customHeight="1">
      <c r="A84" s="105">
        <v>14.2</v>
      </c>
      <c r="B84" s="38" t="s">
        <v>207</v>
      </c>
      <c r="C84" s="28" t="s">
        <v>97</v>
      </c>
      <c r="D84" s="48" t="s">
        <v>152</v>
      </c>
      <c r="E84" s="49"/>
      <c r="F84" s="28">
        <v>1</v>
      </c>
      <c r="G84" s="10" t="s">
        <v>97</v>
      </c>
      <c r="H84" s="53" t="s">
        <v>97</v>
      </c>
      <c r="I84" s="11"/>
      <c r="J84" s="168">
        <v>1.2</v>
      </c>
      <c r="K84" s="32"/>
      <c r="L84"/>
    </row>
    <row r="85" spans="1:17" s="90" customFormat="1" ht="16.5" customHeight="1">
      <c r="A85" s="105"/>
      <c r="B85" s="38"/>
      <c r="C85" s="85"/>
      <c r="D85" s="48"/>
      <c r="E85" s="49"/>
      <c r="F85" s="28"/>
      <c r="G85" s="10"/>
      <c r="H85" s="47"/>
      <c r="I85" s="11"/>
      <c r="J85" s="96"/>
      <c r="K85" s="32"/>
    </row>
    <row r="86" spans="1:17" s="43" customFormat="1" ht="16.5" customHeight="1">
      <c r="A86" s="25">
        <v>15</v>
      </c>
      <c r="B86" s="40" t="s">
        <v>209</v>
      </c>
      <c r="C86" s="25" t="s">
        <v>97</v>
      </c>
      <c r="D86" s="86"/>
      <c r="E86" s="84"/>
      <c r="F86" s="25">
        <v>1</v>
      </c>
      <c r="G86" s="52" t="s">
        <v>97</v>
      </c>
      <c r="H86" s="87" t="s">
        <v>97</v>
      </c>
      <c r="I86" s="88"/>
      <c r="J86" s="95">
        <f t="array" ref="J86">SUMPRODUCT(F87:F90*J87:J90)</f>
        <v>48.5</v>
      </c>
      <c r="K86" s="32"/>
    </row>
    <row r="87" spans="1:17" customFormat="1" ht="16.5" customHeight="1">
      <c r="A87" s="28">
        <v>15.1</v>
      </c>
      <c r="B87" s="114" t="s">
        <v>161</v>
      </c>
      <c r="C87" s="28" t="s">
        <v>174</v>
      </c>
      <c r="D87" s="115" t="s">
        <v>158</v>
      </c>
      <c r="E87" s="28"/>
      <c r="F87" s="116" t="s">
        <v>26</v>
      </c>
      <c r="G87" s="28" t="s">
        <v>89</v>
      </c>
      <c r="H87" s="116" t="s">
        <v>90</v>
      </c>
      <c r="I87" s="28" t="s">
        <v>136</v>
      </c>
      <c r="J87" s="99">
        <v>6.5</v>
      </c>
      <c r="K87" s="32"/>
    </row>
    <row r="88" spans="1:17" customFormat="1" ht="16.5" customHeight="1">
      <c r="A88" s="28">
        <v>15.2</v>
      </c>
      <c r="B88" s="81" t="s">
        <v>137</v>
      </c>
      <c r="C88" s="28"/>
      <c r="D88" s="115" t="s">
        <v>158</v>
      </c>
      <c r="E88" s="28"/>
      <c r="F88" s="28">
        <v>1</v>
      </c>
      <c r="G88" s="159" t="s">
        <v>269</v>
      </c>
      <c r="H88" s="47" t="s">
        <v>276</v>
      </c>
      <c r="I88" s="28" t="s">
        <v>288</v>
      </c>
      <c r="J88" s="99">
        <v>9</v>
      </c>
      <c r="K88" s="32"/>
      <c r="L88" s="32"/>
    </row>
    <row r="89" spans="1:17" customFormat="1" ht="16.5" customHeight="1">
      <c r="A89" s="28">
        <v>15.3</v>
      </c>
      <c r="B89" s="81" t="s">
        <v>163</v>
      </c>
      <c r="C89" s="28"/>
      <c r="D89" s="115" t="s">
        <v>158</v>
      </c>
      <c r="E89" s="28"/>
      <c r="F89" s="28">
        <v>1</v>
      </c>
      <c r="G89" s="159" t="s">
        <v>269</v>
      </c>
      <c r="H89" s="47" t="s">
        <v>277</v>
      </c>
      <c r="I89" s="28" t="s">
        <v>289</v>
      </c>
      <c r="J89" s="99">
        <v>25</v>
      </c>
      <c r="K89" s="32"/>
      <c r="L89" s="32"/>
    </row>
    <row r="90" spans="1:17" s="15" customFormat="1" ht="16.5" customHeight="1">
      <c r="A90" s="105">
        <v>15.4</v>
      </c>
      <c r="B90" s="38" t="s">
        <v>207</v>
      </c>
      <c r="C90" s="28" t="s">
        <v>97</v>
      </c>
      <c r="D90" s="48" t="s">
        <v>152</v>
      </c>
      <c r="E90" s="49"/>
      <c r="F90" s="28">
        <v>1</v>
      </c>
      <c r="G90" s="10" t="s">
        <v>97</v>
      </c>
      <c r="H90" s="53" t="s">
        <v>97</v>
      </c>
      <c r="I90" s="11"/>
      <c r="J90" s="168">
        <v>1.5</v>
      </c>
      <c r="K90" s="32"/>
      <c r="L90"/>
    </row>
    <row r="91" spans="1:17" customFormat="1" ht="16.5" customHeight="1">
      <c r="A91" s="28"/>
      <c r="B91" s="81"/>
      <c r="C91" s="28"/>
      <c r="D91" s="115"/>
      <c r="E91" s="28"/>
      <c r="F91" s="28"/>
      <c r="G91" s="28"/>
      <c r="H91" s="28"/>
      <c r="I91" s="28"/>
      <c r="J91" s="99"/>
      <c r="K91" s="32"/>
    </row>
    <row r="92" spans="1:17" s="43" customFormat="1" ht="16.5" customHeight="1">
      <c r="A92" s="25">
        <v>16</v>
      </c>
      <c r="B92" s="40" t="s">
        <v>208</v>
      </c>
      <c r="C92" s="25" t="s">
        <v>97</v>
      </c>
      <c r="D92" s="86"/>
      <c r="E92" s="84"/>
      <c r="F92" s="25">
        <v>1</v>
      </c>
      <c r="G92" s="52" t="s">
        <v>97</v>
      </c>
      <c r="H92" s="87" t="s">
        <v>97</v>
      </c>
      <c r="I92" s="88"/>
      <c r="J92" s="95">
        <f t="array" ref="J92">SUMPRODUCT(F93:F99*J93:J99)</f>
        <v>191.1</v>
      </c>
      <c r="K92" s="32"/>
    </row>
    <row r="93" spans="1:17" customFormat="1" ht="16.5" customHeight="1">
      <c r="A93" s="28">
        <v>16.100000000000001</v>
      </c>
      <c r="B93" s="114" t="s">
        <v>147</v>
      </c>
      <c r="C93" s="28">
        <v>400678</v>
      </c>
      <c r="D93" s="118" t="s">
        <v>204</v>
      </c>
      <c r="E93" s="28"/>
      <c r="F93" s="116" t="s">
        <v>29</v>
      </c>
      <c r="G93" s="28" t="s">
        <v>97</v>
      </c>
      <c r="H93" s="116" t="s">
        <v>63</v>
      </c>
      <c r="I93" s="28" t="s">
        <v>284</v>
      </c>
      <c r="J93" s="28">
        <v>0.5</v>
      </c>
      <c r="K93" s="32"/>
      <c r="Q93" s="28"/>
    </row>
    <row r="94" spans="1:17" s="117" customFormat="1" ht="16.5" customHeight="1">
      <c r="A94" s="28">
        <v>16.2</v>
      </c>
      <c r="B94" s="114" t="s">
        <v>151</v>
      </c>
      <c r="C94" s="28">
        <v>401049</v>
      </c>
      <c r="D94" s="118" t="s">
        <v>205</v>
      </c>
      <c r="E94" s="25"/>
      <c r="F94" s="116" t="s">
        <v>26</v>
      </c>
      <c r="G94" s="105" t="s">
        <v>97</v>
      </c>
      <c r="H94" s="116" t="s">
        <v>80</v>
      </c>
      <c r="I94" s="28" t="s">
        <v>285</v>
      </c>
      <c r="J94" s="11">
        <v>1.5</v>
      </c>
      <c r="K94" s="32"/>
      <c r="L94"/>
    </row>
    <row r="95" spans="1:17" customFormat="1" ht="16.5" customHeight="1">
      <c r="A95" s="28">
        <v>16.3</v>
      </c>
      <c r="B95" s="114" t="s">
        <v>148</v>
      </c>
      <c r="C95" s="28">
        <v>400634</v>
      </c>
      <c r="D95" s="118" t="s">
        <v>204</v>
      </c>
      <c r="E95" s="28"/>
      <c r="F95" s="116" t="s">
        <v>146</v>
      </c>
      <c r="G95" s="28" t="s">
        <v>97</v>
      </c>
      <c r="H95" s="116" t="s">
        <v>46</v>
      </c>
      <c r="I95" s="28" t="s">
        <v>286</v>
      </c>
      <c r="J95" s="28">
        <v>3.3</v>
      </c>
      <c r="K95" s="32"/>
    </row>
    <row r="96" spans="1:17" customFormat="1" ht="16.5" customHeight="1">
      <c r="A96" s="28">
        <v>16.399999999999999</v>
      </c>
      <c r="B96" s="114" t="s">
        <v>149</v>
      </c>
      <c r="C96" s="47">
        <v>401159</v>
      </c>
      <c r="D96" s="118" t="s">
        <v>204</v>
      </c>
      <c r="E96" s="28"/>
      <c r="F96" s="116" t="s">
        <v>45</v>
      </c>
      <c r="G96" s="28" t="s">
        <v>97</v>
      </c>
      <c r="H96" s="116" t="s">
        <v>75</v>
      </c>
      <c r="I96" s="28" t="s">
        <v>287</v>
      </c>
      <c r="J96" s="28">
        <v>10.5</v>
      </c>
      <c r="K96" s="32"/>
    </row>
    <row r="97" spans="1:12" customFormat="1" ht="16.5" customHeight="1">
      <c r="A97" s="28">
        <v>16.5</v>
      </c>
      <c r="B97" s="114" t="s">
        <v>150</v>
      </c>
      <c r="C97" s="28" t="s">
        <v>165</v>
      </c>
      <c r="D97" s="48" t="s">
        <v>44</v>
      </c>
      <c r="E97" s="28"/>
      <c r="F97" s="10" t="s">
        <v>176</v>
      </c>
      <c r="G97" s="28" t="s">
        <v>164</v>
      </c>
      <c r="H97" s="116" t="s">
        <v>74</v>
      </c>
      <c r="I97" s="28" t="s">
        <v>119</v>
      </c>
      <c r="J97" s="28">
        <v>2</v>
      </c>
      <c r="K97" s="32"/>
    </row>
    <row r="98" spans="1:12" customFormat="1" ht="16.5" customHeight="1">
      <c r="A98" s="28">
        <v>16.600000000000001</v>
      </c>
      <c r="B98" s="114" t="s">
        <v>210</v>
      </c>
      <c r="C98" s="28">
        <v>400034</v>
      </c>
      <c r="D98" s="48" t="s">
        <v>44</v>
      </c>
      <c r="E98" s="28"/>
      <c r="F98" s="10" t="s">
        <v>29</v>
      </c>
      <c r="G98" s="28" t="s">
        <v>97</v>
      </c>
      <c r="H98" s="116" t="s">
        <v>97</v>
      </c>
      <c r="I98" s="28" t="s">
        <v>135</v>
      </c>
      <c r="J98" s="28">
        <v>2</v>
      </c>
      <c r="K98" s="32" t="s">
        <v>206</v>
      </c>
    </row>
    <row r="99" spans="1:12" s="117" customFormat="1" ht="16.5" customHeight="1">
      <c r="A99" s="28">
        <v>16.7</v>
      </c>
      <c r="B99" s="38" t="s">
        <v>207</v>
      </c>
      <c r="C99" s="85" t="s">
        <v>97</v>
      </c>
      <c r="D99" s="48" t="s">
        <v>152</v>
      </c>
      <c r="E99" s="49"/>
      <c r="F99" s="28">
        <v>1</v>
      </c>
      <c r="G99" s="10" t="s">
        <v>97</v>
      </c>
      <c r="H99" s="47"/>
      <c r="I99" s="11"/>
      <c r="J99" s="11">
        <v>1.5</v>
      </c>
      <c r="K99" s="32"/>
      <c r="L99"/>
    </row>
    <row r="100" spans="1:12" customFormat="1" ht="16.5" customHeight="1">
      <c r="A100" s="28"/>
      <c r="B100" s="37"/>
      <c r="C100" s="28"/>
      <c r="D100" s="48"/>
      <c r="E100" s="28"/>
      <c r="F100" s="28"/>
      <c r="G100" s="28"/>
      <c r="I100" s="28"/>
      <c r="J100" s="99"/>
      <c r="K100" s="32"/>
    </row>
    <row r="101" spans="1:12" s="90" customFormat="1" ht="16.5" customHeight="1">
      <c r="A101" s="25">
        <v>17</v>
      </c>
      <c r="B101" s="39" t="s">
        <v>96</v>
      </c>
      <c r="C101" s="25" t="s">
        <v>97</v>
      </c>
      <c r="D101" s="92"/>
      <c r="E101" s="84"/>
      <c r="F101" s="25">
        <v>1</v>
      </c>
      <c r="G101" s="52" t="s">
        <v>97</v>
      </c>
      <c r="H101" s="87" t="s">
        <v>97</v>
      </c>
      <c r="I101" s="88"/>
      <c r="J101" s="95">
        <f t="array" ref="J101">SUMPRODUCT(F102:F110*J102:J110)</f>
        <v>237.5</v>
      </c>
      <c r="K101" s="32"/>
    </row>
    <row r="102" spans="1:12" customFormat="1" ht="16.5" customHeight="1">
      <c r="A102" s="28">
        <v>17.100000000000001</v>
      </c>
      <c r="B102" s="37" t="s">
        <v>187</v>
      </c>
      <c r="C102" s="28">
        <v>400429</v>
      </c>
      <c r="D102" s="48" t="s">
        <v>156</v>
      </c>
      <c r="E102" s="30" t="s">
        <v>182</v>
      </c>
      <c r="F102" s="28">
        <v>4</v>
      </c>
      <c r="G102" s="28" t="s">
        <v>97</v>
      </c>
      <c r="H102" s="28" t="s">
        <v>188</v>
      </c>
      <c r="I102" s="11"/>
      <c r="J102" s="165">
        <v>1.5</v>
      </c>
      <c r="K102" s="32"/>
    </row>
    <row r="103" spans="1:12" customFormat="1" ht="16.5" customHeight="1">
      <c r="A103" s="28">
        <v>17.2</v>
      </c>
      <c r="B103" s="64" t="s">
        <v>98</v>
      </c>
      <c r="C103" s="28">
        <v>401114</v>
      </c>
      <c r="D103" s="48" t="s">
        <v>156</v>
      </c>
      <c r="E103" s="30" t="s">
        <v>177</v>
      </c>
      <c r="F103" s="28">
        <v>4</v>
      </c>
      <c r="G103" s="28" t="s">
        <v>97</v>
      </c>
      <c r="H103" s="28" t="s">
        <v>99</v>
      </c>
      <c r="I103" s="11"/>
      <c r="J103" s="165">
        <v>5</v>
      </c>
      <c r="K103" s="32"/>
    </row>
    <row r="104" spans="1:12" customFormat="1" ht="16.5" customHeight="1">
      <c r="A104" s="28">
        <v>17.3</v>
      </c>
      <c r="B104" s="37" t="s">
        <v>100</v>
      </c>
      <c r="C104" s="28">
        <v>400652</v>
      </c>
      <c r="D104" s="48" t="s">
        <v>156</v>
      </c>
      <c r="E104" s="30" t="s">
        <v>178</v>
      </c>
      <c r="F104" s="28">
        <v>4</v>
      </c>
      <c r="G104" s="28" t="s">
        <v>97</v>
      </c>
      <c r="H104" s="28" t="s">
        <v>101</v>
      </c>
      <c r="I104" s="11"/>
      <c r="J104" s="166">
        <v>7.5</v>
      </c>
      <c r="K104" s="32"/>
    </row>
    <row r="105" spans="1:12" customFormat="1" ht="16.5" customHeight="1">
      <c r="A105" s="28">
        <v>17.399999999999999</v>
      </c>
      <c r="B105" s="37" t="s">
        <v>189</v>
      </c>
      <c r="C105" s="28">
        <v>400775</v>
      </c>
      <c r="D105" s="48" t="s">
        <v>156</v>
      </c>
      <c r="E105" s="30" t="s">
        <v>179</v>
      </c>
      <c r="F105" s="28">
        <v>4</v>
      </c>
      <c r="G105" s="28" t="s">
        <v>97</v>
      </c>
      <c r="H105" s="28" t="s">
        <v>190</v>
      </c>
      <c r="I105" s="11"/>
      <c r="J105" s="166">
        <v>14.5</v>
      </c>
      <c r="K105" s="32"/>
    </row>
    <row r="106" spans="1:12" customFormat="1" ht="16.5" customHeight="1">
      <c r="A106" s="28">
        <v>17.5</v>
      </c>
      <c r="B106" s="37" t="s">
        <v>191</v>
      </c>
      <c r="C106" s="28">
        <v>400692</v>
      </c>
      <c r="D106" s="48" t="s">
        <v>156</v>
      </c>
      <c r="E106" s="30" t="s">
        <v>195</v>
      </c>
      <c r="F106" s="28">
        <v>4</v>
      </c>
      <c r="G106" s="28" t="s">
        <v>97</v>
      </c>
      <c r="H106" s="28" t="s">
        <v>192</v>
      </c>
      <c r="I106" s="11"/>
      <c r="J106" s="166">
        <v>20.5</v>
      </c>
      <c r="K106" s="32"/>
    </row>
    <row r="107" spans="1:12" customFormat="1" ht="16.5" customHeight="1">
      <c r="A107" s="28">
        <v>17.600000000000001</v>
      </c>
      <c r="B107" s="81" t="s">
        <v>193</v>
      </c>
      <c r="C107" s="47">
        <v>440233</v>
      </c>
      <c r="D107" s="48" t="s">
        <v>194</v>
      </c>
      <c r="E107" s="30" t="s">
        <v>122</v>
      </c>
      <c r="F107" s="28">
        <v>4</v>
      </c>
      <c r="G107" s="105" t="s">
        <v>145</v>
      </c>
      <c r="H107" s="113" t="s">
        <v>186</v>
      </c>
      <c r="I107" s="11"/>
      <c r="J107" s="166">
        <v>7</v>
      </c>
      <c r="K107" s="32"/>
    </row>
    <row r="108" spans="1:12" customFormat="1" ht="16.5" customHeight="1">
      <c r="A108" s="28">
        <v>17.7</v>
      </c>
      <c r="B108" s="41" t="s">
        <v>102</v>
      </c>
      <c r="C108" s="28" t="s">
        <v>153</v>
      </c>
      <c r="D108" s="48" t="s">
        <v>237</v>
      </c>
      <c r="E108" s="30" t="s">
        <v>180</v>
      </c>
      <c r="F108" s="28">
        <v>8</v>
      </c>
      <c r="G108" s="10" t="s">
        <v>155</v>
      </c>
      <c r="H108" s="50" t="s">
        <v>103</v>
      </c>
      <c r="I108" s="11"/>
      <c r="J108" s="11">
        <v>0.375</v>
      </c>
      <c r="K108" s="32"/>
    </row>
    <row r="109" spans="1:12" customFormat="1" ht="16.5" customHeight="1">
      <c r="A109" s="28">
        <v>17.8</v>
      </c>
      <c r="B109" s="41" t="s">
        <v>104</v>
      </c>
      <c r="C109" s="28" t="s">
        <v>154</v>
      </c>
      <c r="D109" s="48" t="s">
        <v>237</v>
      </c>
      <c r="E109" s="30" t="s">
        <v>181</v>
      </c>
      <c r="F109" s="28">
        <v>4</v>
      </c>
      <c r="G109" s="10" t="s">
        <v>155</v>
      </c>
      <c r="H109" s="50" t="s">
        <v>105</v>
      </c>
      <c r="I109" s="11"/>
      <c r="J109" s="11">
        <v>1.5</v>
      </c>
      <c r="K109" s="32"/>
    </row>
    <row r="110" spans="1:12" ht="16.5" customHeight="1">
      <c r="A110" s="28">
        <v>17.899999999999999</v>
      </c>
      <c r="B110" s="81" t="s">
        <v>143</v>
      </c>
      <c r="C110" s="82" t="s">
        <v>144</v>
      </c>
      <c r="D110" s="83"/>
      <c r="E110" s="84"/>
      <c r="F110" s="28">
        <v>1</v>
      </c>
      <c r="G110" s="10" t="s">
        <v>145</v>
      </c>
      <c r="H110" s="50"/>
      <c r="J110" s="167">
        <v>4.5</v>
      </c>
    </row>
    <row r="111" spans="1:12" ht="16.5" customHeight="1">
      <c r="A111" s="28"/>
      <c r="B111" s="81"/>
      <c r="C111" s="82"/>
      <c r="D111" s="83"/>
      <c r="E111" s="84"/>
      <c r="F111" s="28"/>
      <c r="H111" s="50"/>
      <c r="J111" s="102"/>
    </row>
    <row r="112" spans="1:12" ht="16.5" customHeight="1">
      <c r="A112" s="28">
        <v>18</v>
      </c>
      <c r="B112" s="83" t="s">
        <v>271</v>
      </c>
      <c r="C112" s="82" t="s">
        <v>236</v>
      </c>
      <c r="D112" s="7"/>
      <c r="E112" s="84"/>
      <c r="F112" s="28">
        <v>1</v>
      </c>
      <c r="G112" s="10" t="s">
        <v>145</v>
      </c>
      <c r="H112" s="50"/>
      <c r="J112" s="101">
        <v>12</v>
      </c>
    </row>
    <row r="113" spans="1:11" s="5" customFormat="1" ht="16.5" customHeight="1">
      <c r="A113" s="25"/>
      <c r="B113" s="39"/>
      <c r="C113" s="28"/>
      <c r="D113" s="40"/>
      <c r="E113" s="25"/>
      <c r="F113" s="25"/>
      <c r="G113" s="25"/>
      <c r="H113" s="25"/>
      <c r="I113" s="25"/>
      <c r="J113" s="103"/>
      <c r="K113" s="32"/>
    </row>
    <row r="114" spans="1:11" customFormat="1" ht="16.5" customHeight="1">
      <c r="A114" s="25">
        <v>19</v>
      </c>
      <c r="B114" s="40" t="s">
        <v>273</v>
      </c>
      <c r="C114" s="25">
        <v>420211</v>
      </c>
      <c r="D114" s="38"/>
      <c r="E114" s="28"/>
      <c r="F114" s="25">
        <v>1</v>
      </c>
      <c r="G114" s="52" t="s">
        <v>145</v>
      </c>
      <c r="H114" s="53"/>
      <c r="I114" s="28"/>
      <c r="J114" s="146">
        <f>SUMPRODUCT(F115:F125,J115:J125)</f>
        <v>680.93000000000018</v>
      </c>
      <c r="K114" s="32"/>
    </row>
    <row r="115" spans="1:11" s="3" customFormat="1" ht="16.5" customHeight="1">
      <c r="A115" s="47">
        <v>19.100000000000001</v>
      </c>
      <c r="B115" s="64" t="s">
        <v>106</v>
      </c>
      <c r="C115" s="28" t="s">
        <v>231</v>
      </c>
      <c r="D115" s="54"/>
      <c r="E115" s="55"/>
      <c r="F115" s="28">
        <v>1</v>
      </c>
      <c r="G115" s="10" t="s">
        <v>235</v>
      </c>
      <c r="H115" s="53" t="s">
        <v>107</v>
      </c>
      <c r="I115" s="11"/>
      <c r="J115" s="99">
        <v>25</v>
      </c>
      <c r="K115" s="32"/>
    </row>
    <row r="116" spans="1:11" s="3" customFormat="1" ht="16.5" customHeight="1">
      <c r="A116" s="47">
        <v>19.2</v>
      </c>
      <c r="B116" s="64" t="s">
        <v>106</v>
      </c>
      <c r="C116" s="28" t="s">
        <v>232</v>
      </c>
      <c r="D116" s="54"/>
      <c r="E116" s="55"/>
      <c r="F116" s="28">
        <v>2</v>
      </c>
      <c r="G116" s="10" t="s">
        <v>235</v>
      </c>
      <c r="H116" s="53" t="s">
        <v>108</v>
      </c>
      <c r="I116" s="11"/>
      <c r="J116" s="99">
        <v>13.8</v>
      </c>
      <c r="K116" s="32"/>
    </row>
    <row r="117" spans="1:11" s="3" customFormat="1" ht="16.5" customHeight="1">
      <c r="A117" s="47">
        <v>19.3</v>
      </c>
      <c r="B117" s="64" t="s">
        <v>106</v>
      </c>
      <c r="C117" s="28" t="s">
        <v>228</v>
      </c>
      <c r="D117" s="54"/>
      <c r="E117" s="55"/>
      <c r="F117" s="28">
        <v>1</v>
      </c>
      <c r="G117" s="10" t="s">
        <v>234</v>
      </c>
      <c r="H117" s="53" t="s">
        <v>109</v>
      </c>
      <c r="I117" s="11"/>
      <c r="J117" s="99">
        <v>144</v>
      </c>
      <c r="K117" s="32"/>
    </row>
    <row r="118" spans="1:11" s="3" customFormat="1" ht="16.5" customHeight="1">
      <c r="A118" s="59">
        <v>19.399999999999999</v>
      </c>
      <c r="B118" s="64" t="s">
        <v>106</v>
      </c>
      <c r="C118" s="28" t="s">
        <v>229</v>
      </c>
      <c r="D118" s="54"/>
      <c r="E118" s="55"/>
      <c r="F118" s="28">
        <v>1</v>
      </c>
      <c r="G118" s="10" t="s">
        <v>234</v>
      </c>
      <c r="H118" s="53" t="s">
        <v>110</v>
      </c>
      <c r="I118" s="11"/>
      <c r="J118" s="99">
        <v>65</v>
      </c>
      <c r="K118" s="32"/>
    </row>
    <row r="119" spans="1:11" s="3" customFormat="1" ht="16.5" customHeight="1">
      <c r="A119" s="59">
        <v>19.5</v>
      </c>
      <c r="B119" s="64" t="s">
        <v>106</v>
      </c>
      <c r="C119" s="28" t="s">
        <v>230</v>
      </c>
      <c r="D119" s="54"/>
      <c r="E119" s="55"/>
      <c r="F119" s="28">
        <v>1</v>
      </c>
      <c r="G119" s="10" t="s">
        <v>234</v>
      </c>
      <c r="H119" s="53" t="s">
        <v>111</v>
      </c>
      <c r="I119" s="11"/>
      <c r="J119" s="99">
        <v>176</v>
      </c>
      <c r="K119" s="32"/>
    </row>
    <row r="120" spans="1:11" s="3" customFormat="1" ht="16.5" customHeight="1">
      <c r="A120" s="59">
        <v>19.600000000000001</v>
      </c>
      <c r="B120" s="64" t="s">
        <v>106</v>
      </c>
      <c r="C120" s="28" t="s">
        <v>223</v>
      </c>
      <c r="D120" s="54"/>
      <c r="E120" s="55"/>
      <c r="F120" s="28">
        <v>2</v>
      </c>
      <c r="G120" s="10" t="s">
        <v>233</v>
      </c>
      <c r="H120" s="53" t="s">
        <v>211</v>
      </c>
      <c r="I120" s="11"/>
      <c r="J120" s="99">
        <v>14.33</v>
      </c>
      <c r="K120" s="32"/>
    </row>
    <row r="121" spans="1:11" s="3" customFormat="1" ht="16.5" customHeight="1">
      <c r="A121" s="59">
        <v>19.7</v>
      </c>
      <c r="B121" s="64" t="s">
        <v>106</v>
      </c>
      <c r="C121" s="28" t="s">
        <v>224</v>
      </c>
      <c r="D121" s="54"/>
      <c r="E121" s="55"/>
      <c r="F121" s="28">
        <v>1</v>
      </c>
      <c r="G121" s="10" t="s">
        <v>233</v>
      </c>
      <c r="H121" s="53" t="s">
        <v>212</v>
      </c>
      <c r="I121" s="11"/>
      <c r="J121" s="99">
        <v>32.67</v>
      </c>
      <c r="K121" s="32"/>
    </row>
    <row r="122" spans="1:11" s="3" customFormat="1" ht="16.5" customHeight="1">
      <c r="A122" s="59">
        <v>19.8</v>
      </c>
      <c r="B122" s="64" t="s">
        <v>106</v>
      </c>
      <c r="C122" s="28" t="s">
        <v>225</v>
      </c>
      <c r="D122" s="54"/>
      <c r="E122" s="55"/>
      <c r="F122" s="28">
        <v>1</v>
      </c>
      <c r="G122" s="10" t="s">
        <v>233</v>
      </c>
      <c r="H122" s="53" t="s">
        <v>213</v>
      </c>
      <c r="I122" s="11"/>
      <c r="J122" s="99">
        <v>3</v>
      </c>
      <c r="K122" s="32"/>
    </row>
    <row r="123" spans="1:11" s="3" customFormat="1" ht="16.5" customHeight="1">
      <c r="A123" s="33" t="s">
        <v>216</v>
      </c>
      <c r="B123" s="64" t="s">
        <v>113</v>
      </c>
      <c r="C123" s="28" t="s">
        <v>226</v>
      </c>
      <c r="D123" s="54"/>
      <c r="E123" s="55"/>
      <c r="F123" s="28">
        <v>2</v>
      </c>
      <c r="G123" s="10" t="s">
        <v>233</v>
      </c>
      <c r="H123" s="53" t="s">
        <v>214</v>
      </c>
      <c r="I123" s="11"/>
      <c r="J123" s="99">
        <v>20.8</v>
      </c>
      <c r="K123" s="32"/>
    </row>
    <row r="124" spans="1:11" s="3" customFormat="1" ht="16.5" customHeight="1">
      <c r="A124" s="58" t="s">
        <v>217</v>
      </c>
      <c r="B124" s="64" t="s">
        <v>113</v>
      </c>
      <c r="C124" s="28" t="s">
        <v>227</v>
      </c>
      <c r="D124" s="54"/>
      <c r="E124" s="55"/>
      <c r="F124" s="28">
        <v>2</v>
      </c>
      <c r="G124" s="10" t="s">
        <v>233</v>
      </c>
      <c r="H124" s="53" t="s">
        <v>215</v>
      </c>
      <c r="I124" s="11"/>
      <c r="J124" s="99">
        <v>47.6</v>
      </c>
      <c r="K124" s="32"/>
    </row>
    <row r="125" spans="1:11" s="3" customFormat="1" ht="16.5" customHeight="1">
      <c r="A125" s="33">
        <v>19.11</v>
      </c>
      <c r="B125" s="64" t="s">
        <v>221</v>
      </c>
      <c r="C125" s="28" t="s">
        <v>222</v>
      </c>
      <c r="D125" s="54"/>
      <c r="E125" s="55"/>
      <c r="F125" s="28">
        <v>2</v>
      </c>
      <c r="G125" s="10" t="s">
        <v>233</v>
      </c>
      <c r="H125" s="53" t="s">
        <v>112</v>
      </c>
      <c r="I125" s="11"/>
      <c r="J125" s="99">
        <v>21.1</v>
      </c>
      <c r="K125" s="32"/>
    </row>
    <row r="126" spans="1:11" s="3" customFormat="1" ht="16.5" customHeight="1">
      <c r="A126" s="33"/>
      <c r="C126" s="28"/>
      <c r="D126" s="56"/>
      <c r="E126" s="51"/>
      <c r="F126" s="47"/>
      <c r="G126" s="10"/>
      <c r="H126" s="50"/>
      <c r="I126" s="11"/>
      <c r="J126" s="99"/>
      <c r="K126" s="32"/>
    </row>
    <row r="127" spans="1:11" s="94" customFormat="1" ht="16.5" customHeight="1">
      <c r="A127" s="63">
        <v>20</v>
      </c>
      <c r="B127" s="57" t="s">
        <v>199</v>
      </c>
      <c r="C127" s="87">
        <v>701606</v>
      </c>
      <c r="D127" s="56"/>
      <c r="E127" s="51"/>
      <c r="F127" s="25">
        <v>1</v>
      </c>
      <c r="G127" s="52" t="s">
        <v>162</v>
      </c>
      <c r="H127" s="93"/>
      <c r="I127" s="88"/>
      <c r="J127" s="146">
        <f>SUMPRODUCT(F128:F130,J128:J130)</f>
        <v>490.6</v>
      </c>
      <c r="K127" s="32"/>
    </row>
    <row r="128" spans="1:11" s="1" customFormat="1" ht="16.5" customHeight="1">
      <c r="A128" s="58">
        <v>20.100000000000001</v>
      </c>
      <c r="B128" s="41" t="s">
        <v>200</v>
      </c>
      <c r="C128" s="59">
        <v>472545</v>
      </c>
      <c r="D128" s="54"/>
      <c r="E128" s="55"/>
      <c r="F128" s="33">
        <v>1</v>
      </c>
      <c r="G128" s="10" t="s">
        <v>162</v>
      </c>
      <c r="H128" s="60"/>
      <c r="I128" s="74"/>
      <c r="J128" s="99">
        <v>476.6</v>
      </c>
      <c r="K128" s="32"/>
    </row>
    <row r="129" spans="1:11" s="1" customFormat="1" ht="16.5" customHeight="1">
      <c r="A129" s="58">
        <v>20.2</v>
      </c>
      <c r="B129" s="41" t="s">
        <v>175</v>
      </c>
      <c r="C129" s="59" t="s">
        <v>97</v>
      </c>
      <c r="D129" s="54"/>
      <c r="E129" s="55"/>
      <c r="F129" s="33">
        <v>32</v>
      </c>
      <c r="G129" s="10" t="s">
        <v>97</v>
      </c>
      <c r="H129" s="60" t="s">
        <v>97</v>
      </c>
      <c r="I129" s="74"/>
      <c r="J129" s="99">
        <v>0.4</v>
      </c>
      <c r="K129" s="32"/>
    </row>
    <row r="130" spans="1:11" s="1" customFormat="1" ht="16.5" customHeight="1">
      <c r="A130" s="58">
        <v>20.3</v>
      </c>
      <c r="B130" s="41" t="s">
        <v>291</v>
      </c>
      <c r="C130" s="59">
        <v>472752</v>
      </c>
      <c r="D130" s="54"/>
      <c r="E130" s="55"/>
      <c r="F130" s="33">
        <v>2</v>
      </c>
      <c r="G130" s="10" t="s">
        <v>162</v>
      </c>
      <c r="H130" s="60"/>
      <c r="I130" s="74"/>
      <c r="J130" s="99">
        <v>0.6</v>
      </c>
      <c r="K130" s="32"/>
    </row>
    <row r="131" spans="1:11" s="1" customFormat="1" ht="16.5" customHeight="1">
      <c r="A131" s="58"/>
      <c r="B131" s="41"/>
      <c r="C131" s="59"/>
      <c r="D131" s="54"/>
      <c r="E131" s="55"/>
      <c r="F131" s="33"/>
      <c r="G131" s="10"/>
      <c r="H131" s="60"/>
      <c r="I131" s="74"/>
      <c r="J131" s="99"/>
      <c r="K131" s="32"/>
    </row>
    <row r="132" spans="1:11" s="2" customFormat="1" ht="16.5" customHeight="1">
      <c r="A132" s="106">
        <v>21</v>
      </c>
      <c r="B132" s="57" t="s">
        <v>201</v>
      </c>
      <c r="C132" s="107">
        <v>701561</v>
      </c>
      <c r="D132" s="56"/>
      <c r="E132" s="51"/>
      <c r="F132" s="63">
        <v>1</v>
      </c>
      <c r="G132" s="52" t="s">
        <v>162</v>
      </c>
      <c r="H132" s="108"/>
      <c r="I132" s="73"/>
      <c r="J132" s="146">
        <f>SUMPRODUCT(F133:F134,J133:J134)</f>
        <v>460</v>
      </c>
      <c r="K132" s="32"/>
    </row>
    <row r="133" spans="1:11" s="1" customFormat="1" ht="16.5" customHeight="1">
      <c r="A133" s="58">
        <v>21.1</v>
      </c>
      <c r="B133" s="41" t="s">
        <v>202</v>
      </c>
      <c r="C133" s="59">
        <v>472490</v>
      </c>
      <c r="D133" s="54"/>
      <c r="E133" s="55"/>
      <c r="F133" s="33">
        <v>1</v>
      </c>
      <c r="G133" s="10" t="s">
        <v>97</v>
      </c>
      <c r="H133" s="60"/>
      <c r="I133" s="74"/>
      <c r="J133" s="99">
        <v>450.4</v>
      </c>
      <c r="K133" s="32"/>
    </row>
    <row r="134" spans="1:11" s="1" customFormat="1" ht="16.5" customHeight="1">
      <c r="A134" s="58">
        <v>21.2</v>
      </c>
      <c r="B134" s="41" t="s">
        <v>175</v>
      </c>
      <c r="C134" s="59" t="s">
        <v>97</v>
      </c>
      <c r="D134" s="54"/>
      <c r="E134" s="55"/>
      <c r="F134" s="33">
        <v>24</v>
      </c>
      <c r="G134" s="10" t="s">
        <v>97</v>
      </c>
      <c r="H134" s="60" t="s">
        <v>97</v>
      </c>
      <c r="I134" s="74"/>
      <c r="J134" s="99">
        <v>0.4</v>
      </c>
      <c r="K134" s="32"/>
    </row>
    <row r="135" spans="1:11" s="1" customFormat="1" ht="16.5" customHeight="1">
      <c r="A135" s="33"/>
      <c r="B135" s="64"/>
      <c r="C135" s="62"/>
      <c r="D135" s="48"/>
      <c r="E135" s="49"/>
      <c r="F135" s="33"/>
      <c r="G135" s="65"/>
      <c r="H135" s="61"/>
      <c r="I135" s="74"/>
      <c r="J135" s="96"/>
      <c r="K135" s="32"/>
    </row>
    <row r="136" spans="1:11" s="1" customFormat="1" ht="16.5" customHeight="1">
      <c r="A136" s="68">
        <v>22</v>
      </c>
      <c r="B136" s="46" t="s">
        <v>197</v>
      </c>
      <c r="C136" s="59" t="s">
        <v>97</v>
      </c>
      <c r="D136" s="54"/>
      <c r="E136" s="55"/>
      <c r="F136" s="66" t="s">
        <v>114</v>
      </c>
      <c r="G136" s="67" t="s">
        <v>97</v>
      </c>
      <c r="H136" s="61" t="s">
        <v>97</v>
      </c>
      <c r="I136" s="74"/>
      <c r="J136" s="101">
        <v>4</v>
      </c>
      <c r="K136" s="32"/>
    </row>
    <row r="137" spans="1:11" s="1" customFormat="1" ht="16.5" customHeight="1">
      <c r="A137" s="68"/>
      <c r="B137" s="46"/>
      <c r="C137" s="59"/>
      <c r="D137" s="54"/>
      <c r="E137" s="55"/>
      <c r="F137" s="66"/>
      <c r="G137" s="67"/>
      <c r="H137" s="61"/>
      <c r="I137" s="74"/>
      <c r="J137" s="101"/>
      <c r="K137" s="32"/>
    </row>
    <row r="138" spans="1:11" s="1" customFormat="1" ht="16.5" customHeight="1">
      <c r="A138" s="68">
        <v>23</v>
      </c>
      <c r="B138" s="46" t="s">
        <v>198</v>
      </c>
      <c r="C138" s="59" t="s">
        <v>97</v>
      </c>
      <c r="D138" s="54"/>
      <c r="E138" s="55"/>
      <c r="F138" s="33">
        <v>6</v>
      </c>
      <c r="G138" s="67" t="s">
        <v>97</v>
      </c>
      <c r="H138" s="61" t="s">
        <v>97</v>
      </c>
      <c r="I138" s="74"/>
      <c r="J138" s="101">
        <v>0.25</v>
      </c>
      <c r="K138" s="32"/>
    </row>
    <row r="139" spans="1:11" ht="16.5" customHeight="1">
      <c r="A139" s="68"/>
      <c r="B139" s="69"/>
      <c r="C139" s="28"/>
      <c r="F139" s="33"/>
    </row>
    <row r="140" spans="1:11" ht="16.5" customHeight="1">
      <c r="A140" s="68"/>
      <c r="B140" s="69"/>
      <c r="C140" s="28"/>
      <c r="F140" s="33"/>
    </row>
    <row r="141" spans="1:11" ht="16.5" customHeight="1">
      <c r="A141" s="68"/>
      <c r="B141" s="69"/>
      <c r="C141" s="28"/>
      <c r="F141" s="33"/>
      <c r="I141" s="75" t="s">
        <v>115</v>
      </c>
      <c r="J141" s="111">
        <f>SUMPRODUCT(F4*J4)+(F11*J11)+(F19*J19)+(F27*J27)+(F31*J31)+(F37*J37)+(F43*J43)+(F49*J49)+(F53*J53)+(F57*J57)+(F61*J61)+(F67*J67)+(F78*J78)+(F82*J82)+(F86*J86)+(F92*J92)+(F101*J101)+(F112*J112)+(F114*J114)+(F127*J127)+(F132*J132)+(J136)+(F138*J138)</f>
        <v>13657.18</v>
      </c>
    </row>
    <row r="142" spans="1:11" ht="16.5" customHeight="1">
      <c r="A142" s="68"/>
      <c r="B142" s="69"/>
      <c r="C142" s="28"/>
      <c r="F142" s="33"/>
      <c r="H142" s="72"/>
      <c r="I142" s="76" t="s">
        <v>116</v>
      </c>
      <c r="J142" s="112">
        <f>SUM(J141)</f>
        <v>13657.18</v>
      </c>
    </row>
    <row r="143" spans="1:11" ht="16.5" customHeight="1">
      <c r="A143" s="68"/>
      <c r="B143" s="70"/>
      <c r="C143" s="28"/>
      <c r="F143" s="33"/>
      <c r="G143" s="71"/>
      <c r="I143" s="75" t="s">
        <v>117</v>
      </c>
      <c r="J143" s="111">
        <f>SUM(J142*1)</f>
        <v>13657.18</v>
      </c>
    </row>
    <row r="144" spans="1:11" ht="16.5" customHeight="1">
      <c r="A144" s="68"/>
      <c r="B144" s="70"/>
      <c r="C144" s="28"/>
      <c r="F144" s="33"/>
      <c r="G144" s="71"/>
      <c r="H144" s="53"/>
      <c r="I144" s="75"/>
    </row>
    <row r="145" spans="1:8">
      <c r="A145" s="68" t="s">
        <v>97</v>
      </c>
      <c r="B145" s="7" t="s">
        <v>185</v>
      </c>
      <c r="C145" s="110" t="s">
        <v>274</v>
      </c>
      <c r="F145" s="33" t="s">
        <v>97</v>
      </c>
      <c r="G145" s="10" t="s">
        <v>196</v>
      </c>
      <c r="H145" s="11" t="s">
        <v>6</v>
      </c>
    </row>
    <row r="146" spans="1:8">
      <c r="A146" s="68" t="s">
        <v>97</v>
      </c>
      <c r="B146" s="7" t="s">
        <v>16</v>
      </c>
      <c r="C146" s="28" t="s">
        <v>172</v>
      </c>
      <c r="F146" s="33" t="s">
        <v>97</v>
      </c>
      <c r="G146" s="10" t="s">
        <v>18</v>
      </c>
      <c r="H146" s="11" t="s">
        <v>19</v>
      </c>
    </row>
    <row r="147" spans="1:8">
      <c r="A147" s="68" t="s">
        <v>97</v>
      </c>
      <c r="B147" s="7" t="s">
        <v>53</v>
      </c>
      <c r="C147" s="28" t="s">
        <v>173</v>
      </c>
      <c r="F147" s="33" t="s">
        <v>97</v>
      </c>
      <c r="G147" s="10" t="s">
        <v>18</v>
      </c>
      <c r="H147" s="11" t="s">
        <v>54</v>
      </c>
    </row>
    <row r="148" spans="1:8">
      <c r="A148" s="68" t="s">
        <v>97</v>
      </c>
      <c r="B148" s="7" t="s">
        <v>283</v>
      </c>
      <c r="C148" s="28" t="s">
        <v>282</v>
      </c>
      <c r="F148" s="33" t="s">
        <v>97</v>
      </c>
      <c r="G148" s="10" t="s">
        <v>145</v>
      </c>
      <c r="H148" s="11" t="s">
        <v>97</v>
      </c>
    </row>
    <row r="149" spans="1:8">
      <c r="A149" s="68"/>
      <c r="C149" s="28"/>
    </row>
    <row r="150" spans="1:8">
      <c r="A150" s="68"/>
      <c r="C150" s="28"/>
    </row>
    <row r="151" spans="1:8">
      <c r="A151" s="68"/>
      <c r="C151" s="28"/>
    </row>
    <row r="152" spans="1:8">
      <c r="A152" s="68"/>
      <c r="C152" s="28"/>
    </row>
    <row r="153" spans="1:8">
      <c r="A153" s="68"/>
      <c r="C153" s="28"/>
    </row>
  </sheetData>
  <pageMargins left="0.17" right="0.17" top="0.74803149606299213" bottom="0.74803149606299213" header="0.31496062992125984" footer="0.31496062992125984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2025-05-19T12:28:07Z</cp:lastPrinted>
  <dcterms:created xsi:type="dcterms:W3CDTF">2012-04-17T15:07:43Z</dcterms:created>
  <dcterms:modified xsi:type="dcterms:W3CDTF">2026-08-18T13:07:56Z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45240FB6C5E3478FBA4F3D434E967F77_12</vt:lpwstr>
  </property>
</Properties>
</file>